
<file path=[Content_Types].xml><?xml version="1.0" encoding="utf-8"?>
<Types xmlns="http://schemas.openxmlformats.org/package/2006/content-types">
  <Default Extension="xml" ContentType="application/xml"/>
  <Default Extension="jpeg" ContentType="image/jpeg"/>
  <Default Extension="bin" ContentType="application/vnd.openxmlformats-officedocument.spreadsheetml.printerSettings"/>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drawings/drawing7.xml" ContentType="application/vnd.openxmlformats-officedocument.drawing+xml"/>
  <Override PartName="/xl/comments7.xml" ContentType="application/vnd.openxmlformats-officedocument.spreadsheetml.comments+xml"/>
  <Override PartName="/xl/drawings/drawing8.xml" ContentType="application/vnd.openxmlformats-officedocument.drawing+xml"/>
  <Override PartName="/xl/comments8.xml" ContentType="application/vnd.openxmlformats-officedocument.spreadsheetml.comments+xml"/>
  <Override PartName="/xl/drawings/drawing9.xml" ContentType="application/vnd.openxmlformats-officedocument.drawing+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7907"/>
  <workbookPr showInkAnnotation="0" autoCompressPictures="0"/>
  <mc:AlternateContent xmlns:mc="http://schemas.openxmlformats.org/markup-compatibility/2006">
    <mc:Choice Requires="x15">
      <x15ac:absPath xmlns:x15ac="http://schemas.microsoft.com/office/spreadsheetml/2010/11/ac" url="/Users/tarcisio/Desktop/"/>
    </mc:Choice>
  </mc:AlternateContent>
  <workbookProtection workbookPassword="CCA0" lockStructure="1"/>
  <bookViews>
    <workbookView xWindow="1600" yWindow="440" windowWidth="23840" windowHeight="15220" tabRatio="763" activeTab="1"/>
  </bookViews>
  <sheets>
    <sheet name="Note" sheetId="8" r:id="rId1"/>
    <sheet name="Skmese" sheetId="1" r:id="rId2"/>
    <sheet name="Prospetto" sheetId="2" r:id="rId3"/>
    <sheet name="ISI" sheetId="7" r:id="rId4"/>
    <sheet name="ISIapparecchi" sheetId="15" r:id="rId5"/>
    <sheet name="IVA" sheetId="3" r:id="rId6"/>
    <sheet name="F24" sheetId="14" r:id="rId7"/>
    <sheet name="Fattura" sheetId="11" r:id="rId8"/>
    <sheet name="Ires Irap" sheetId="6" r:id="rId9"/>
    <sheet name="Ravved." sheetId="10" r:id="rId10"/>
  </sheets>
  <definedNames>
    <definedName name="_xlnm.Print_Area" localSheetId="6">'F24'!$B$1:$I$25</definedName>
    <definedName name="_xlnm.Print_Area" localSheetId="7">Fattura!$A$1:$E$41</definedName>
    <definedName name="_xlnm.Print_Area" localSheetId="8">'Ires Irap'!$A$1:$D$41</definedName>
    <definedName name="_xlnm.Print_Area" localSheetId="3">ISI!$A$1:$G$20</definedName>
    <definedName name="_xlnm.Print_Area" localSheetId="4">ISIapparecchi!$B$1:$G$14</definedName>
    <definedName name="_xlnm.Print_Area" localSheetId="5">IVA!$A$1:$Q$27</definedName>
    <definedName name="_xlnm.Print_Area" localSheetId="0">Note!$A$1:$C$50</definedName>
    <definedName name="_xlnm.Print_Area" localSheetId="9">Ravved.!#REF!</definedName>
    <definedName name="_xlnm.Print_Area" localSheetId="1">Skmese!$A$1:$J$228</definedName>
    <definedName name="_xlnm.Print_Titles" localSheetId="5">IVA!$2:$6</definedName>
    <definedName name="_xlnm.Print_Titles" localSheetId="1">Skmese!$3:$4</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D16" i="2" l="1"/>
  <c r="D18" i="2"/>
  <c r="D17" i="2"/>
  <c r="D15" i="2"/>
  <c r="D14" i="2"/>
  <c r="D13" i="2"/>
  <c r="D12" i="2"/>
  <c r="D11" i="2"/>
  <c r="D10" i="2"/>
  <c r="D9" i="2"/>
  <c r="D8" i="2"/>
  <c r="D7" i="2"/>
  <c r="B18" i="2"/>
  <c r="B17" i="2"/>
  <c r="B16" i="2"/>
  <c r="B15" i="2"/>
  <c r="B14" i="2"/>
  <c r="B13" i="2"/>
  <c r="B12" i="2"/>
  <c r="B11" i="2"/>
  <c r="B10" i="2"/>
  <c r="B9" i="2"/>
  <c r="B8" i="2"/>
  <c r="B7" i="2"/>
  <c r="E166" i="1"/>
  <c r="E170" i="1"/>
  <c r="E171" i="1"/>
  <c r="E16" i="2"/>
  <c r="E183" i="1"/>
  <c r="E187" i="1"/>
  <c r="E188" i="1"/>
  <c r="E17" i="2"/>
  <c r="E200" i="1"/>
  <c r="E204" i="1"/>
  <c r="E205" i="1"/>
  <c r="E18" i="2"/>
  <c r="E24" i="3"/>
  <c r="E25" i="3"/>
  <c r="E26" i="3"/>
  <c r="E167" i="1"/>
  <c r="E168" i="1"/>
  <c r="E169" i="1"/>
  <c r="C16" i="2"/>
  <c r="E184" i="1"/>
  <c r="E185" i="1"/>
  <c r="E186" i="1"/>
  <c r="C17" i="2"/>
  <c r="E201" i="1"/>
  <c r="E202" i="1"/>
  <c r="E203" i="1"/>
  <c r="C18" i="2"/>
  <c r="G24" i="3"/>
  <c r="G25" i="3"/>
  <c r="G26" i="3"/>
  <c r="I25" i="3"/>
  <c r="I26" i="3"/>
  <c r="P26" i="3"/>
  <c r="E115" i="1"/>
  <c r="E119" i="1"/>
  <c r="E120" i="1"/>
  <c r="E13" i="2"/>
  <c r="E132" i="1"/>
  <c r="E136" i="1"/>
  <c r="E137" i="1"/>
  <c r="E14" i="2"/>
  <c r="E149" i="1"/>
  <c r="E153" i="1"/>
  <c r="E154" i="1"/>
  <c r="E15" i="2"/>
  <c r="E19" i="3"/>
  <c r="E20" i="3"/>
  <c r="E21" i="3"/>
  <c r="E116" i="1"/>
  <c r="E117" i="1"/>
  <c r="E118" i="1"/>
  <c r="C13" i="2"/>
  <c r="E133" i="1"/>
  <c r="E134" i="1"/>
  <c r="E135" i="1"/>
  <c r="C14" i="2"/>
  <c r="E150" i="1"/>
  <c r="E151" i="1"/>
  <c r="E152" i="1"/>
  <c r="C15" i="2"/>
  <c r="G19" i="3"/>
  <c r="G20" i="3"/>
  <c r="G21" i="3"/>
  <c r="I20" i="3"/>
  <c r="I21" i="3"/>
  <c r="P21" i="3"/>
  <c r="E64" i="1"/>
  <c r="E68" i="1"/>
  <c r="E69" i="1"/>
  <c r="E10" i="2"/>
  <c r="E81" i="1"/>
  <c r="E85" i="1"/>
  <c r="E86" i="1"/>
  <c r="E11" i="2"/>
  <c r="E98" i="1"/>
  <c r="E102" i="1"/>
  <c r="E103" i="1"/>
  <c r="E12" i="2"/>
  <c r="E14" i="3"/>
  <c r="E15" i="3"/>
  <c r="E16" i="3"/>
  <c r="E65" i="1"/>
  <c r="E66" i="1"/>
  <c r="E67" i="1"/>
  <c r="C10" i="2"/>
  <c r="E82" i="1"/>
  <c r="E83" i="1"/>
  <c r="E84" i="1"/>
  <c r="C11" i="2"/>
  <c r="E99" i="1"/>
  <c r="E100" i="1"/>
  <c r="E101" i="1"/>
  <c r="C12" i="2"/>
  <c r="G14" i="3"/>
  <c r="G15" i="3"/>
  <c r="G16" i="3"/>
  <c r="I15" i="3"/>
  <c r="I16" i="3"/>
  <c r="P16" i="3"/>
  <c r="E13" i="1"/>
  <c r="E17" i="1"/>
  <c r="E18" i="1"/>
  <c r="E7" i="2"/>
  <c r="E30" i="1"/>
  <c r="E34" i="1"/>
  <c r="E35" i="1"/>
  <c r="E8" i="2"/>
  <c r="E47" i="1"/>
  <c r="E51" i="1"/>
  <c r="E52" i="1"/>
  <c r="E9" i="2"/>
  <c r="E9" i="3"/>
  <c r="E10" i="3"/>
  <c r="E11" i="3"/>
  <c r="E14" i="1"/>
  <c r="E15" i="1"/>
  <c r="E16" i="1"/>
  <c r="C7" i="2"/>
  <c r="E31" i="1"/>
  <c r="E32" i="1"/>
  <c r="E33" i="1"/>
  <c r="C8" i="2"/>
  <c r="E48" i="1"/>
  <c r="E49" i="1"/>
  <c r="E50" i="1"/>
  <c r="C9" i="2"/>
  <c r="G9" i="3"/>
  <c r="G10" i="3"/>
  <c r="G11" i="3"/>
  <c r="I10" i="3"/>
  <c r="I11" i="3"/>
  <c r="P11" i="3"/>
  <c r="E207" i="1"/>
  <c r="F18" i="2"/>
  <c r="G18" i="2"/>
  <c r="E206" i="1"/>
  <c r="H18" i="2"/>
  <c r="I18" i="2"/>
  <c r="K18" i="2"/>
  <c r="J18" i="2"/>
  <c r="E190" i="1"/>
  <c r="F17" i="2"/>
  <c r="G17" i="2"/>
  <c r="E189" i="1"/>
  <c r="H17" i="2"/>
  <c r="I17" i="2"/>
  <c r="K17" i="2"/>
  <c r="J17" i="2"/>
  <c r="E173" i="1"/>
  <c r="F16" i="2"/>
  <c r="G16" i="2"/>
  <c r="E172" i="1"/>
  <c r="H16" i="2"/>
  <c r="I16" i="2"/>
  <c r="K16" i="2"/>
  <c r="J16" i="2"/>
  <c r="E156" i="1"/>
  <c r="F15" i="2"/>
  <c r="G15" i="2"/>
  <c r="E155" i="1"/>
  <c r="H15" i="2"/>
  <c r="I15" i="2"/>
  <c r="K15" i="2"/>
  <c r="J15" i="2"/>
  <c r="E139" i="1"/>
  <c r="F14" i="2"/>
  <c r="G14" i="2"/>
  <c r="E138" i="1"/>
  <c r="H14" i="2"/>
  <c r="I14" i="2"/>
  <c r="K14" i="2"/>
  <c r="J14" i="2"/>
  <c r="E122" i="1"/>
  <c r="F13" i="2"/>
  <c r="G13" i="2"/>
  <c r="E121" i="1"/>
  <c r="H13" i="2"/>
  <c r="I13" i="2"/>
  <c r="K13" i="2"/>
  <c r="J13" i="2"/>
  <c r="E105" i="1"/>
  <c r="F12" i="2"/>
  <c r="G12" i="2"/>
  <c r="E104" i="1"/>
  <c r="H12" i="2"/>
  <c r="I12" i="2"/>
  <c r="K12" i="2"/>
  <c r="J12" i="2"/>
  <c r="E88" i="1"/>
  <c r="F11" i="2"/>
  <c r="G11" i="2"/>
  <c r="E87" i="1"/>
  <c r="H11" i="2"/>
  <c r="I11" i="2"/>
  <c r="K11" i="2"/>
  <c r="J11" i="2"/>
  <c r="E71" i="1"/>
  <c r="F10" i="2"/>
  <c r="G10" i="2"/>
  <c r="E70" i="1"/>
  <c r="H10" i="2"/>
  <c r="I10" i="2"/>
  <c r="K10" i="2"/>
  <c r="J10" i="2"/>
  <c r="E37" i="1"/>
  <c r="F8" i="2"/>
  <c r="E36" i="1"/>
  <c r="H8" i="2"/>
  <c r="J8" i="2"/>
  <c r="G8" i="2"/>
  <c r="I8" i="2"/>
  <c r="K8" i="2"/>
  <c r="E54" i="1"/>
  <c r="F9" i="2"/>
  <c r="E53" i="1"/>
  <c r="H9" i="2"/>
  <c r="J9" i="2"/>
  <c r="G9" i="2"/>
  <c r="I9" i="2"/>
  <c r="K9" i="2"/>
  <c r="E19" i="1"/>
  <c r="H7" i="2"/>
  <c r="I7" i="2"/>
  <c r="E20" i="1"/>
  <c r="F7" i="2"/>
  <c r="G7" i="2"/>
  <c r="K7" i="2"/>
  <c r="J7" i="2"/>
  <c r="D7" i="10"/>
  <c r="L7" i="10"/>
  <c r="R7" i="10"/>
  <c r="X7" i="10"/>
  <c r="D9" i="10"/>
  <c r="J9" i="10"/>
  <c r="L9" i="10"/>
  <c r="R9" i="10"/>
  <c r="X9" i="10"/>
  <c r="D10" i="10"/>
  <c r="D12" i="10"/>
  <c r="L12" i="10"/>
  <c r="R12" i="10"/>
  <c r="X12" i="10"/>
  <c r="H20" i="1"/>
  <c r="H19" i="1"/>
  <c r="C225" i="1"/>
  <c r="C224" i="1"/>
  <c r="E224" i="1"/>
  <c r="C223" i="1"/>
  <c r="E223" i="1"/>
  <c r="C222" i="1"/>
  <c r="E222" i="1"/>
  <c r="C221" i="1"/>
  <c r="E221" i="1"/>
  <c r="C220" i="1"/>
  <c r="E220" i="1"/>
  <c r="C219" i="1"/>
  <c r="E219" i="1"/>
  <c r="C218" i="1"/>
  <c r="E218" i="1"/>
  <c r="C217" i="1"/>
  <c r="E217" i="1"/>
  <c r="C215" i="1"/>
  <c r="H215" i="1"/>
  <c r="H223" i="1"/>
  <c r="H224" i="1"/>
  <c r="H228" i="1"/>
  <c r="H198" i="1"/>
  <c r="H181" i="1"/>
  <c r="H164" i="1"/>
  <c r="H147" i="1"/>
  <c r="H130" i="1"/>
  <c r="H113" i="1"/>
  <c r="H96" i="1"/>
  <c r="H79" i="1"/>
  <c r="H62" i="1"/>
  <c r="H45" i="1"/>
  <c r="H28" i="1"/>
  <c r="H11" i="1"/>
  <c r="J224" i="1"/>
  <c r="J223" i="1"/>
  <c r="J222" i="1"/>
  <c r="J221" i="1"/>
  <c r="J220" i="1"/>
  <c r="J219" i="1"/>
  <c r="C214" i="1"/>
  <c r="J214" i="1"/>
  <c r="J207" i="1"/>
  <c r="H207" i="1"/>
  <c r="J206" i="1"/>
  <c r="H206" i="1"/>
  <c r="J205" i="1"/>
  <c r="J204" i="1"/>
  <c r="J203" i="1"/>
  <c r="J202" i="1"/>
  <c r="J197" i="1"/>
  <c r="J190" i="1"/>
  <c r="H190" i="1"/>
  <c r="J189" i="1"/>
  <c r="H189" i="1"/>
  <c r="J188" i="1"/>
  <c r="J187" i="1"/>
  <c r="J186" i="1"/>
  <c r="J185" i="1"/>
  <c r="J180" i="1"/>
  <c r="J173" i="1"/>
  <c r="H173" i="1"/>
  <c r="J172" i="1"/>
  <c r="H172" i="1"/>
  <c r="J171" i="1"/>
  <c r="J170" i="1"/>
  <c r="J169" i="1"/>
  <c r="J168" i="1"/>
  <c r="J163" i="1"/>
  <c r="J156" i="1"/>
  <c r="H156" i="1"/>
  <c r="J155" i="1"/>
  <c r="H155" i="1"/>
  <c r="J154" i="1"/>
  <c r="J153" i="1"/>
  <c r="J152" i="1"/>
  <c r="J151" i="1"/>
  <c r="J146" i="1"/>
  <c r="J139" i="1"/>
  <c r="H139" i="1"/>
  <c r="J138" i="1"/>
  <c r="H138" i="1"/>
  <c r="J137" i="1"/>
  <c r="J136" i="1"/>
  <c r="J135" i="1"/>
  <c r="J134" i="1"/>
  <c r="J129" i="1"/>
  <c r="J122" i="1"/>
  <c r="H122" i="1"/>
  <c r="J121" i="1"/>
  <c r="H121" i="1"/>
  <c r="J120" i="1"/>
  <c r="J119" i="1"/>
  <c r="J118" i="1"/>
  <c r="J117" i="1"/>
  <c r="J112" i="1"/>
  <c r="J105" i="1"/>
  <c r="H105" i="1"/>
  <c r="J104" i="1"/>
  <c r="H104" i="1"/>
  <c r="J103" i="1"/>
  <c r="J102" i="1"/>
  <c r="J101" i="1"/>
  <c r="J100" i="1"/>
  <c r="J95" i="1"/>
  <c r="J88" i="1"/>
  <c r="H88" i="1"/>
  <c r="J87" i="1"/>
  <c r="H87" i="1"/>
  <c r="J86" i="1"/>
  <c r="J85" i="1"/>
  <c r="J84" i="1"/>
  <c r="J83" i="1"/>
  <c r="J78" i="1"/>
  <c r="J71" i="1"/>
  <c r="H71" i="1"/>
  <c r="J70" i="1"/>
  <c r="H70" i="1"/>
  <c r="J69" i="1"/>
  <c r="J68" i="1"/>
  <c r="J67" i="1"/>
  <c r="J66" i="1"/>
  <c r="J61" i="1"/>
  <c r="J54" i="1"/>
  <c r="H54" i="1"/>
  <c r="J53" i="1"/>
  <c r="H53" i="1"/>
  <c r="J52" i="1"/>
  <c r="J51" i="1"/>
  <c r="J50" i="1"/>
  <c r="J49" i="1"/>
  <c r="J44" i="1"/>
  <c r="J37" i="1"/>
  <c r="H37" i="1"/>
  <c r="J36" i="1"/>
  <c r="H36" i="1"/>
  <c r="J35" i="1"/>
  <c r="J34" i="1"/>
  <c r="J33" i="1"/>
  <c r="J32" i="1"/>
  <c r="J27" i="1"/>
  <c r="E8" i="15"/>
  <c r="F8" i="15"/>
  <c r="E9" i="15"/>
  <c r="F9" i="15"/>
  <c r="E10" i="15"/>
  <c r="F10" i="15"/>
  <c r="E11" i="15"/>
  <c r="F11" i="15"/>
  <c r="E12" i="15"/>
  <c r="F12" i="15"/>
  <c r="E13" i="15"/>
  <c r="F13" i="15"/>
  <c r="A1" i="1"/>
  <c r="C1" i="15"/>
  <c r="A2" i="1"/>
  <c r="C2" i="15"/>
  <c r="A3" i="1"/>
  <c r="C3" i="15"/>
  <c r="G4" i="15"/>
  <c r="G1" i="14"/>
  <c r="B4" i="14"/>
  <c r="B3" i="14"/>
  <c r="B2" i="14"/>
  <c r="B1" i="14"/>
  <c r="B9" i="7"/>
  <c r="D9" i="7"/>
  <c r="C9" i="7"/>
  <c r="E9" i="7"/>
  <c r="B10" i="7"/>
  <c r="D10" i="7"/>
  <c r="C10" i="7"/>
  <c r="E10" i="7"/>
  <c r="B11" i="7"/>
  <c r="D11" i="7"/>
  <c r="C11" i="7"/>
  <c r="E11" i="7"/>
  <c r="B12" i="7"/>
  <c r="D12" i="7"/>
  <c r="C12" i="7"/>
  <c r="E12" i="7"/>
  <c r="B13" i="7"/>
  <c r="D13" i="7"/>
  <c r="C13" i="7"/>
  <c r="E13" i="7"/>
  <c r="B14" i="7"/>
  <c r="D14" i="7"/>
  <c r="C14" i="7"/>
  <c r="E14" i="7"/>
  <c r="B15" i="7"/>
  <c r="D15" i="7"/>
  <c r="C15" i="7"/>
  <c r="E15" i="7"/>
  <c r="F15" i="7"/>
  <c r="F17" i="14"/>
  <c r="B16" i="7"/>
  <c r="D16" i="7"/>
  <c r="C16" i="7"/>
  <c r="E16" i="7"/>
  <c r="F16" i="7"/>
  <c r="F18" i="14"/>
  <c r="B17" i="7"/>
  <c r="D17" i="7"/>
  <c r="C17" i="7"/>
  <c r="E17" i="7"/>
  <c r="F17" i="7"/>
  <c r="F21" i="14"/>
  <c r="B18" i="7"/>
  <c r="D18" i="7"/>
  <c r="C18" i="7"/>
  <c r="E18" i="7"/>
  <c r="F18" i="7"/>
  <c r="F22" i="14"/>
  <c r="B19" i="7"/>
  <c r="D19" i="7"/>
  <c r="C19" i="7"/>
  <c r="E19" i="7"/>
  <c r="F19" i="7"/>
  <c r="F23" i="14"/>
  <c r="B8" i="7"/>
  <c r="C8" i="7"/>
  <c r="E8" i="7"/>
  <c r="E20" i="7"/>
  <c r="J17" i="1"/>
  <c r="J15" i="1"/>
  <c r="A7" i="11"/>
  <c r="E26" i="11"/>
  <c r="E27" i="11"/>
  <c r="E35" i="11"/>
  <c r="E36" i="11"/>
  <c r="E24" i="11"/>
  <c r="E25" i="11"/>
  <c r="E33" i="11"/>
  <c r="A5" i="11"/>
  <c r="A4" i="11"/>
  <c r="A3" i="11"/>
  <c r="D13" i="6"/>
  <c r="D6" i="6"/>
  <c r="D14" i="6"/>
  <c r="D15" i="6"/>
  <c r="D16" i="6"/>
  <c r="D17" i="6"/>
  <c r="D19" i="6"/>
  <c r="D20" i="6"/>
  <c r="D21" i="6"/>
  <c r="G4" i="7"/>
  <c r="B2" i="7"/>
  <c r="L2" i="3"/>
  <c r="P6" i="3"/>
  <c r="B4" i="3"/>
  <c r="B3" i="3"/>
  <c r="B2" i="3"/>
  <c r="F1" i="2"/>
  <c r="B2" i="2"/>
  <c r="B1" i="2"/>
  <c r="B3" i="2"/>
  <c r="A1" i="2"/>
  <c r="M10" i="2"/>
  <c r="M18" i="2"/>
  <c r="M17" i="2"/>
  <c r="M16" i="2"/>
  <c r="M15" i="2"/>
  <c r="M14" i="2"/>
  <c r="M13" i="2"/>
  <c r="M12" i="2"/>
  <c r="M11" i="2"/>
  <c r="M9" i="2"/>
  <c r="M8" i="2"/>
  <c r="M7" i="2"/>
  <c r="C211" i="1"/>
  <c r="C212" i="1"/>
  <c r="C213" i="1"/>
  <c r="C216" i="1"/>
  <c r="C226" i="1"/>
  <c r="D210" i="1"/>
  <c r="C4" i="1"/>
  <c r="J10" i="1"/>
  <c r="J20" i="1"/>
  <c r="J19" i="1"/>
  <c r="J18" i="1"/>
  <c r="J16" i="1"/>
  <c r="F14" i="15"/>
  <c r="F6" i="14"/>
  <c r="K14" i="3"/>
  <c r="K15" i="3"/>
  <c r="K16" i="3"/>
  <c r="B1" i="7"/>
  <c r="B3" i="7"/>
  <c r="M14" i="3"/>
  <c r="M15" i="3"/>
  <c r="M16" i="3"/>
  <c r="M19" i="3"/>
  <c r="M20" i="3"/>
  <c r="M21" i="3"/>
  <c r="K19" i="3"/>
  <c r="K20" i="3"/>
  <c r="K21" i="3"/>
  <c r="C20" i="7"/>
  <c r="F14" i="7"/>
  <c r="F16" i="14"/>
  <c r="F13" i="7"/>
  <c r="F13" i="14"/>
  <c r="F12" i="7"/>
  <c r="F12" i="14"/>
  <c r="F11" i="7"/>
  <c r="F11" i="14"/>
  <c r="F10" i="7"/>
  <c r="F8" i="14"/>
  <c r="R21" i="3"/>
  <c r="F19" i="14"/>
  <c r="M19" i="2"/>
  <c r="M9" i="3"/>
  <c r="F9" i="7"/>
  <c r="F7" i="14"/>
  <c r="M24" i="3"/>
  <c r="H19" i="2"/>
  <c r="E34" i="11"/>
  <c r="E39" i="11"/>
  <c r="E38" i="11"/>
  <c r="E41" i="11"/>
  <c r="M10" i="3"/>
  <c r="M11" i="3"/>
  <c r="D8" i="7"/>
  <c r="B20" i="7"/>
  <c r="M25" i="3"/>
  <c r="M26" i="3"/>
  <c r="E228" i="1"/>
  <c r="F19" i="2"/>
  <c r="C3" i="6"/>
  <c r="D3" i="6"/>
  <c r="J228" i="1"/>
  <c r="I19" i="2"/>
  <c r="R16" i="3"/>
  <c r="F14" i="14"/>
  <c r="H20" i="2"/>
  <c r="K24" i="3"/>
  <c r="K25" i="3"/>
  <c r="K26" i="3"/>
  <c r="R26" i="3"/>
  <c r="F24" i="14"/>
  <c r="J19" i="2"/>
  <c r="B19" i="2"/>
  <c r="D20" i="7"/>
  <c r="F8" i="7"/>
  <c r="D19" i="2"/>
  <c r="C4" i="6"/>
  <c r="D4" i="6"/>
  <c r="D5" i="6"/>
  <c r="D7" i="6"/>
  <c r="K9" i="3"/>
  <c r="G19" i="2"/>
  <c r="F20" i="2"/>
  <c r="F20" i="14"/>
  <c r="K10" i="3"/>
  <c r="K11" i="3"/>
  <c r="R11" i="3"/>
  <c r="F9" i="14"/>
  <c r="E19" i="2"/>
  <c r="D20" i="2"/>
  <c r="F5" i="14"/>
  <c r="F20" i="7"/>
  <c r="K19" i="2"/>
  <c r="C19" i="2"/>
  <c r="B20" i="2"/>
  <c r="F15" i="14"/>
  <c r="J20" i="2"/>
  <c r="F25" i="14"/>
  <c r="D12" i="6"/>
  <c r="D22" i="6"/>
  <c r="D23" i="6"/>
  <c r="C8" i="6"/>
  <c r="D8" i="6"/>
  <c r="D29" i="6"/>
  <c r="D24" i="6"/>
  <c r="C25" i="6"/>
  <c r="D25" i="6"/>
  <c r="D37" i="6"/>
  <c r="D30" i="6"/>
  <c r="D32" i="6"/>
  <c r="F10" i="14"/>
  <c r="D38" i="6"/>
  <c r="D40" i="6"/>
</calcChain>
</file>

<file path=xl/comments1.xml><?xml version="1.0" encoding="utf-8"?>
<comments xmlns="http://schemas.openxmlformats.org/spreadsheetml/2006/main">
  <authors>
    <author>Tarcisio</author>
    <author>PROPRIETARIO</author>
  </authors>
  <commentList>
    <comment ref="C1" authorId="0">
      <text>
        <r>
          <rPr>
            <b/>
            <sz val="8"/>
            <color indexed="81"/>
            <rFont val="Tahoma"/>
            <family val="2"/>
          </rPr>
          <t>Digitare il nome del Circolo</t>
        </r>
      </text>
    </comment>
    <comment ref="B2" authorId="0">
      <text>
        <r>
          <rPr>
            <b/>
            <sz val="8"/>
            <color indexed="81"/>
            <rFont val="Tahoma"/>
            <family val="2"/>
          </rPr>
          <t>Indicare l'anno di riferimento</t>
        </r>
      </text>
    </comment>
    <comment ref="C2" authorId="0">
      <text>
        <r>
          <rPr>
            <b/>
            <sz val="8"/>
            <color indexed="81"/>
            <rFont val="Tahoma"/>
            <family val="2"/>
          </rPr>
          <t>Indicare l'indirizzo del circolo</t>
        </r>
      </text>
    </comment>
    <comment ref="C3" authorId="0">
      <text>
        <r>
          <rPr>
            <b/>
            <sz val="8"/>
            <color indexed="81"/>
            <rFont val="Tahoma"/>
            <family val="2"/>
          </rPr>
          <t>Indicare 
CAP località e prov</t>
        </r>
      </text>
    </comment>
    <comment ref="C4" authorId="1">
      <text>
        <r>
          <rPr>
            <b/>
            <sz val="8"/>
            <color indexed="81"/>
            <rFont val="Tahoma"/>
            <family val="2"/>
          </rPr>
          <t>Inserire qui la partita IVA del Circolo</t>
        </r>
      </text>
    </comment>
  </commentList>
</comments>
</file>

<file path=xl/comments2.xml><?xml version="1.0" encoding="utf-8"?>
<comments xmlns="http://schemas.openxmlformats.org/spreadsheetml/2006/main">
  <authors>
    <author>Tarcisio Verdari</author>
    <author>Tarcisio</author>
    <author>PROPRIETARIO</author>
  </authors>
  <commentList>
    <comment ref="A1" authorId="0">
      <text>
        <r>
          <rPr>
            <b/>
            <sz val="8"/>
            <color indexed="81"/>
            <rFont val="Tahoma"/>
            <family val="2"/>
          </rPr>
          <t>I dati anagrafici vanno inseriti nello spazio previsto all'inizio della scheda "Note"</t>
        </r>
      </text>
    </comment>
    <comment ref="B7"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7" authorId="2">
      <text>
        <r>
          <rPr>
            <b/>
            <sz val="8"/>
            <color indexed="81"/>
            <rFont val="Tahoma"/>
            <family val="2"/>
          </rPr>
          <t>Titolo di 
esenzione:
DPR 633/72
articolo 4
comma 4</t>
        </r>
      </text>
    </comment>
    <comment ref="J7" authorId="2">
      <text>
        <r>
          <rPr>
            <b/>
            <sz val="8"/>
            <color indexed="81"/>
            <rFont val="Tahoma"/>
            <family val="2"/>
          </rPr>
          <t>Titolo di 
esenzione:
DPR 917/86
articolo 148
comma 1</t>
        </r>
      </text>
    </comment>
    <comment ref="B8"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8" authorId="2">
      <text>
        <r>
          <rPr>
            <b/>
            <sz val="8"/>
            <color indexed="81"/>
            <rFont val="Tahoma"/>
            <family val="2"/>
          </rPr>
          <t>Titolo di 
esenzione:
DPR 633/72
articolo 4
commi 6 e 7</t>
        </r>
      </text>
    </comment>
    <comment ref="J8" authorId="2">
      <text>
        <r>
          <rPr>
            <b/>
            <sz val="8"/>
            <color indexed="81"/>
            <rFont val="Tahoma"/>
            <family val="2"/>
          </rPr>
          <t>Titolo di 
esenzione:
DPR  917/86
articolo 148
comma 5</t>
        </r>
      </text>
    </comment>
    <comment ref="B9"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9" authorId="2">
      <text>
        <r>
          <rPr>
            <b/>
            <sz val="8"/>
            <color indexed="81"/>
            <rFont val="Tahoma"/>
            <family val="2"/>
          </rPr>
          <t>Titolo di 
esenzione:
DPR 633/72
articolo 4
comma 4</t>
        </r>
      </text>
    </comment>
    <comment ref="J9" authorId="2">
      <text>
        <r>
          <rPr>
            <b/>
            <sz val="8"/>
            <color indexed="81"/>
            <rFont val="Tahoma"/>
            <family val="2"/>
          </rPr>
          <t>Titolo di 
esenzione:
DPR 917/86
articolo 148
comma 3</t>
        </r>
      </text>
    </comment>
    <comment ref="B10" authorId="1">
      <text>
        <r>
          <rPr>
            <sz val="8"/>
            <color indexed="81"/>
            <rFont val="Tahoma"/>
            <family val="2"/>
          </rPr>
          <t>4.
Inserire in questo rigo 
gli introiti derivanti 
da attività occasionali svolte dal Circolo
nei confronti di terzi non tesserati</t>
        </r>
      </text>
    </comment>
    <comment ref="E10" authorId="2">
      <text>
        <r>
          <rPr>
            <b/>
            <sz val="8"/>
            <color indexed="81"/>
            <rFont val="Tahoma"/>
            <family val="2"/>
          </rPr>
          <t>Titolo di 
esenzione:
DPR 633/72
articolo 4
comma 4</t>
        </r>
      </text>
    </comment>
    <comment ref="B11"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11" authorId="2">
      <text>
        <r>
          <rPr>
            <b/>
            <sz val="8"/>
            <color indexed="81"/>
            <rFont val="Tahoma"/>
            <family val="2"/>
          </rPr>
          <t>Titolo di 
esenzione:
DPR 633/72
articolo 4
comma 4</t>
        </r>
      </text>
    </comment>
    <comment ref="I11" authorId="2">
      <text>
        <r>
          <rPr>
            <b/>
            <sz val="8"/>
            <color indexed="81"/>
            <rFont val="Tahoma"/>
            <family val="2"/>
          </rPr>
          <t>Sulle attività istituzionali (ricreative) l'IVA non è dovuta, e l'ISI si calcola sull'intero ammontare</t>
        </r>
      </text>
    </comment>
    <comment ref="J11" authorId="2">
      <text>
        <r>
          <rPr>
            <b/>
            <sz val="8"/>
            <color indexed="81"/>
            <rFont val="Tahoma"/>
            <family val="2"/>
          </rPr>
          <t>Titolo di 
esenzione:
DPR 917/86
articolo 148
comma 3</t>
        </r>
      </text>
    </comment>
    <comment ref="B12"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12" authorId="2">
      <text>
        <r>
          <rPr>
            <b/>
            <sz val="8"/>
            <color indexed="81"/>
            <rFont val="Tahoma"/>
            <family val="2"/>
          </rPr>
          <t>Titolo di 
esenzione:
DPR 633/72
articolo 4
comma 4</t>
        </r>
      </text>
    </comment>
    <comment ref="I12" authorId="2">
      <text>
        <r>
          <rPr>
            <b/>
            <sz val="8"/>
            <color indexed="81"/>
            <rFont val="Tahoma"/>
            <family val="2"/>
          </rPr>
          <t>L'ISI 
si versa una volta all'anno su base forfetaria.
Vedasi foglio
"ISI su apparecchi"</t>
        </r>
      </text>
    </comment>
    <comment ref="J12" authorId="2">
      <text>
        <r>
          <rPr>
            <b/>
            <sz val="8"/>
            <color indexed="81"/>
            <rFont val="Tahoma"/>
            <family val="2"/>
          </rPr>
          <t>Titolo di 
esenzione:
DPR 917/86
articolo 148
comma 3</t>
        </r>
      </text>
    </comment>
    <comment ref="B13"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13" authorId="2">
      <text>
        <r>
          <rPr>
            <b/>
            <sz val="8"/>
            <color indexed="81"/>
            <rFont val="Tahoma"/>
            <family val="2"/>
          </rPr>
          <t>Le attività 
turistico 
ricettive, 
anche 
verso soci 
tesserati, 
sono 
considerate commerciali 
solo ai fini
IVA</t>
        </r>
      </text>
    </comment>
    <comment ref="J13" authorId="2">
      <text>
        <r>
          <rPr>
            <b/>
            <sz val="8"/>
            <color indexed="81"/>
            <rFont val="Tahoma"/>
            <family val="2"/>
          </rPr>
          <t>Titolo di 
esenzione:
DPR  917/86
articolo 148
comma 5</t>
        </r>
      </text>
    </comment>
    <comment ref="B14"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14" authorId="2">
      <text>
        <r>
          <rPr>
            <b/>
            <sz val="8"/>
            <color indexed="81"/>
            <rFont val="Tahoma"/>
            <family val="2"/>
          </rPr>
          <t>Le attività 
turistico 
ricettive, 
anche 
verso soci 
tesserati, 
sono 
considerate commerciali 
solo ai fini 
IVA</t>
        </r>
      </text>
    </comment>
    <comment ref="J14" authorId="2">
      <text>
        <r>
          <rPr>
            <b/>
            <sz val="8"/>
            <color indexed="81"/>
            <rFont val="Tahoma"/>
            <family val="2"/>
          </rPr>
          <t>Titolo di 
esenzione:
DPR  917/86
articolo 148
comma 5</t>
        </r>
      </text>
    </comment>
    <comment ref="B15"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16"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7"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8"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19"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19" authorId="0">
      <text>
        <r>
          <rPr>
            <sz val="8"/>
            <color indexed="81"/>
            <rFont val="Tahoma"/>
            <family val="2"/>
          </rPr>
          <t>L'introito, al netto dell'IVA, è assoggettato a Imposta sugli intrattenimenti.</t>
        </r>
      </text>
    </comment>
    <comment ref="B20"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20" authorId="0">
      <text>
        <r>
          <rPr>
            <sz val="8"/>
            <color indexed="81"/>
            <rFont val="Tahoma"/>
            <family val="2"/>
          </rPr>
          <t>L'introito, al netto dell'IVA, è assoggettato a Imposta sugli intrattenimenti.</t>
        </r>
      </text>
    </comment>
    <comment ref="B21"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22"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22" authorId="2">
      <text>
        <r>
          <rPr>
            <b/>
            <sz val="8"/>
            <color indexed="81"/>
            <rFont val="Tahoma"/>
            <family val="2"/>
          </rPr>
          <t>Titolo di 
esenzione:
DL 460/87
articolo 2
comma 2</t>
        </r>
      </text>
    </comment>
    <comment ref="H22" authorId="2">
      <text>
        <r>
          <rPr>
            <b/>
            <sz val="8"/>
            <color indexed="81"/>
            <rFont val="Tahoma"/>
            <family val="2"/>
          </rPr>
          <t>Titolo di 
esenzione:
DL 460/87
articolo 2
comma 2</t>
        </r>
      </text>
    </comment>
    <comment ref="J22" authorId="2">
      <text>
        <r>
          <rPr>
            <b/>
            <sz val="8"/>
            <color indexed="81"/>
            <rFont val="Tahoma"/>
            <family val="2"/>
          </rPr>
          <t>Titolo di 
esenzione:
DPR 917/86
articolo 143
comma 3, a)</t>
        </r>
      </text>
    </comment>
    <comment ref="B24"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24" authorId="2">
      <text>
        <r>
          <rPr>
            <b/>
            <sz val="8"/>
            <color indexed="81"/>
            <rFont val="Tahoma"/>
            <family val="2"/>
          </rPr>
          <t>Titolo di 
esenzione:
DPR 633/72
articolo 4
comma 4</t>
        </r>
      </text>
    </comment>
    <comment ref="J24" authorId="2">
      <text>
        <r>
          <rPr>
            <b/>
            <sz val="8"/>
            <color indexed="81"/>
            <rFont val="Tahoma"/>
            <family val="2"/>
          </rPr>
          <t>Titolo di 
esenzione:
DPR 917/86
articolo 148
comma 1</t>
        </r>
      </text>
    </comment>
    <comment ref="B25"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25" authorId="2">
      <text>
        <r>
          <rPr>
            <b/>
            <sz val="8"/>
            <color indexed="81"/>
            <rFont val="Tahoma"/>
            <family val="2"/>
          </rPr>
          <t>Titolo di 
esenzione:
DPR 633/72
articolo 4
commi 6 e 7</t>
        </r>
      </text>
    </comment>
    <comment ref="J25" authorId="2">
      <text>
        <r>
          <rPr>
            <b/>
            <sz val="8"/>
            <color indexed="81"/>
            <rFont val="Tahoma"/>
            <family val="2"/>
          </rPr>
          <t>Titolo di 
esenzione:
DPR  917/86
articolo 148
comma 5</t>
        </r>
      </text>
    </comment>
    <comment ref="B26"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26" authorId="2">
      <text>
        <r>
          <rPr>
            <b/>
            <sz val="8"/>
            <color indexed="81"/>
            <rFont val="Tahoma"/>
            <family val="2"/>
          </rPr>
          <t>Titolo di 
esenzione:
DPR 633/72
articolo 4
comma 4</t>
        </r>
      </text>
    </comment>
    <comment ref="J26" authorId="2">
      <text>
        <r>
          <rPr>
            <b/>
            <sz val="8"/>
            <color indexed="81"/>
            <rFont val="Tahoma"/>
            <family val="2"/>
          </rPr>
          <t>Titolo di 
esenzione:
DPR 917/86
articolo 148
comma 3</t>
        </r>
      </text>
    </comment>
    <comment ref="B27" authorId="1">
      <text>
        <r>
          <rPr>
            <sz val="8"/>
            <color indexed="81"/>
            <rFont val="Tahoma"/>
            <family val="2"/>
          </rPr>
          <t>4.
Inserire in questo rigo 
gli introiti derivanti 
da attività occasionali svolte dal Circolo
nei confronti di terzi non tesserati</t>
        </r>
      </text>
    </comment>
    <comment ref="E27" authorId="2">
      <text>
        <r>
          <rPr>
            <b/>
            <sz val="8"/>
            <color indexed="81"/>
            <rFont val="Tahoma"/>
            <family val="2"/>
          </rPr>
          <t>Titolo di 
esenzione:
DPR 633/72
articolo 4
comma 4</t>
        </r>
      </text>
    </comment>
    <comment ref="B28"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28" authorId="2">
      <text>
        <r>
          <rPr>
            <b/>
            <sz val="8"/>
            <color indexed="81"/>
            <rFont val="Tahoma"/>
            <family val="2"/>
          </rPr>
          <t>Titolo di 
esenzione:
DPR 633/72
articolo 4
comma 4</t>
        </r>
      </text>
    </comment>
    <comment ref="I28" authorId="2">
      <text>
        <r>
          <rPr>
            <b/>
            <sz val="8"/>
            <color indexed="81"/>
            <rFont val="Tahoma"/>
            <family val="2"/>
          </rPr>
          <t>Sulle attività istituzionali (ricreative) l'IVA non è dovuta, e l'ISI si calcola sull'intero ammontare</t>
        </r>
      </text>
    </comment>
    <comment ref="J28" authorId="2">
      <text>
        <r>
          <rPr>
            <b/>
            <sz val="8"/>
            <color indexed="81"/>
            <rFont val="Tahoma"/>
            <family val="2"/>
          </rPr>
          <t>Titolo di 
esenzione:
DPR 917/86
articolo 148
comma 3</t>
        </r>
      </text>
    </comment>
    <comment ref="B29"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29" authorId="2">
      <text>
        <r>
          <rPr>
            <b/>
            <sz val="8"/>
            <color indexed="81"/>
            <rFont val="Tahoma"/>
            <family val="2"/>
          </rPr>
          <t>Titolo di 
esenzione:
DPR 633/72
articolo 4
comma 4</t>
        </r>
      </text>
    </comment>
    <comment ref="I29" authorId="2">
      <text>
        <r>
          <rPr>
            <b/>
            <sz val="8"/>
            <color indexed="81"/>
            <rFont val="Tahoma"/>
            <family val="2"/>
          </rPr>
          <t>L'ISI 
si versa una volta all'anno su base forfetaria.
Vedasi foglio
"ISI su apparecchi"</t>
        </r>
      </text>
    </comment>
    <comment ref="J29" authorId="2">
      <text>
        <r>
          <rPr>
            <b/>
            <sz val="8"/>
            <color indexed="81"/>
            <rFont val="Tahoma"/>
            <family val="2"/>
          </rPr>
          <t>Titolo di 
esenzione:
DPR 917/86
articolo 148
comma 3</t>
        </r>
      </text>
    </comment>
    <comment ref="B30"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30" authorId="2">
      <text>
        <r>
          <rPr>
            <b/>
            <sz val="8"/>
            <color indexed="81"/>
            <rFont val="Tahoma"/>
            <family val="2"/>
          </rPr>
          <t>Le attività 
turistico 
ricettive, 
anche 
verso soci 
tesserati, 
sono 
considerate commerciali 
solo ai fini
IVA</t>
        </r>
      </text>
    </comment>
    <comment ref="J30" authorId="2">
      <text>
        <r>
          <rPr>
            <b/>
            <sz val="8"/>
            <color indexed="81"/>
            <rFont val="Tahoma"/>
            <family val="2"/>
          </rPr>
          <t>Titolo di 
esenzione:
DPR  917/86
articolo 148
comma 5</t>
        </r>
      </text>
    </comment>
    <comment ref="B31"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31" authorId="2">
      <text>
        <r>
          <rPr>
            <b/>
            <sz val="8"/>
            <color indexed="81"/>
            <rFont val="Tahoma"/>
            <family val="2"/>
          </rPr>
          <t>Le attività 
turistico 
ricettive, 
anche 
verso soci 
tesserati, 
sono 
considerate commerciali 
solo ai fini 
IVA</t>
        </r>
      </text>
    </comment>
    <comment ref="J31" authorId="2">
      <text>
        <r>
          <rPr>
            <b/>
            <sz val="8"/>
            <color indexed="81"/>
            <rFont val="Tahoma"/>
            <family val="2"/>
          </rPr>
          <t>Titolo di 
esenzione:
DPR  917/86
articolo 148
comma 5</t>
        </r>
      </text>
    </comment>
    <comment ref="B32"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33"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34"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35"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36"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36" authorId="0">
      <text>
        <r>
          <rPr>
            <sz val="8"/>
            <color indexed="81"/>
            <rFont val="Tahoma"/>
            <family val="2"/>
          </rPr>
          <t>L'introito, al netto dell'IVA, è assoggettato a Imposta sugli intrattenimenti.</t>
        </r>
      </text>
    </comment>
    <comment ref="B37"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37" authorId="0">
      <text>
        <r>
          <rPr>
            <sz val="8"/>
            <color indexed="81"/>
            <rFont val="Tahoma"/>
            <family val="2"/>
          </rPr>
          <t>L'introito, al netto dell'IVA, è assoggettato a Imposta sugli intrattenimenti.</t>
        </r>
      </text>
    </comment>
    <comment ref="B38"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39"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39" authorId="2">
      <text>
        <r>
          <rPr>
            <b/>
            <sz val="8"/>
            <color indexed="81"/>
            <rFont val="Tahoma"/>
            <family val="2"/>
          </rPr>
          <t>Titolo di 
esenzione:
DL 460/87
articolo 2
comma 2</t>
        </r>
      </text>
    </comment>
    <comment ref="H39" authorId="2">
      <text>
        <r>
          <rPr>
            <b/>
            <sz val="8"/>
            <color indexed="81"/>
            <rFont val="Tahoma"/>
            <family val="2"/>
          </rPr>
          <t>Titolo di 
esenzione:
DL 460/87
articolo 2
comma 2</t>
        </r>
      </text>
    </comment>
    <comment ref="J39" authorId="2">
      <text>
        <r>
          <rPr>
            <b/>
            <sz val="8"/>
            <color indexed="81"/>
            <rFont val="Tahoma"/>
            <family val="2"/>
          </rPr>
          <t>Titolo di 
esenzione:
DPR 917/86
articolo 143
comma 3, a)</t>
        </r>
      </text>
    </comment>
    <comment ref="B41"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41" authorId="2">
      <text>
        <r>
          <rPr>
            <b/>
            <sz val="8"/>
            <color indexed="81"/>
            <rFont val="Tahoma"/>
            <family val="2"/>
          </rPr>
          <t>Titolo di 
esenzione:
DPR 633/72
articolo 4
comma 4</t>
        </r>
      </text>
    </comment>
    <comment ref="J41" authorId="2">
      <text>
        <r>
          <rPr>
            <b/>
            <sz val="8"/>
            <color indexed="81"/>
            <rFont val="Tahoma"/>
            <family val="2"/>
          </rPr>
          <t>Titolo di 
esenzione:
DPR 917/86
articolo 148
comma 1</t>
        </r>
      </text>
    </comment>
    <comment ref="B42"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42" authorId="2">
      <text>
        <r>
          <rPr>
            <b/>
            <sz val="8"/>
            <color indexed="81"/>
            <rFont val="Tahoma"/>
            <family val="2"/>
          </rPr>
          <t>Titolo di 
esenzione:
DPR 633/72
articolo 4
commi 6 e 7</t>
        </r>
      </text>
    </comment>
    <comment ref="J42" authorId="2">
      <text>
        <r>
          <rPr>
            <b/>
            <sz val="8"/>
            <color indexed="81"/>
            <rFont val="Tahoma"/>
            <family val="2"/>
          </rPr>
          <t>Titolo di 
esenzione:
DPR  917/86
articolo 148
comma 5</t>
        </r>
      </text>
    </comment>
    <comment ref="B43"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43" authorId="2">
      <text>
        <r>
          <rPr>
            <b/>
            <sz val="8"/>
            <color indexed="81"/>
            <rFont val="Tahoma"/>
            <family val="2"/>
          </rPr>
          <t>Titolo di 
esenzione:
DPR 633/72
articolo 4
comma 4</t>
        </r>
      </text>
    </comment>
    <comment ref="J43" authorId="2">
      <text>
        <r>
          <rPr>
            <b/>
            <sz val="8"/>
            <color indexed="81"/>
            <rFont val="Tahoma"/>
            <family val="2"/>
          </rPr>
          <t>Titolo di 
esenzione:
DPR 917/86
articolo 148
comma 3</t>
        </r>
      </text>
    </comment>
    <comment ref="B44" authorId="1">
      <text>
        <r>
          <rPr>
            <sz val="8"/>
            <color indexed="81"/>
            <rFont val="Tahoma"/>
            <family val="2"/>
          </rPr>
          <t>4.
Inserire in questo rigo 
gli introiti derivanti 
da attività occasionali svolte dal Circolo
nei confronti di terzi non tesserati</t>
        </r>
      </text>
    </comment>
    <comment ref="E44" authorId="2">
      <text>
        <r>
          <rPr>
            <b/>
            <sz val="8"/>
            <color indexed="81"/>
            <rFont val="Tahoma"/>
            <family val="2"/>
          </rPr>
          <t>Titolo di 
esenzione:
DPR 633/72
articolo 4
comma 4</t>
        </r>
      </text>
    </comment>
    <comment ref="B45"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45" authorId="2">
      <text>
        <r>
          <rPr>
            <b/>
            <sz val="8"/>
            <color indexed="81"/>
            <rFont val="Tahoma"/>
            <family val="2"/>
          </rPr>
          <t>Titolo di 
esenzione:
DPR 633/72
articolo 4
comma 4</t>
        </r>
      </text>
    </comment>
    <comment ref="I45" authorId="2">
      <text>
        <r>
          <rPr>
            <b/>
            <sz val="8"/>
            <color indexed="81"/>
            <rFont val="Tahoma"/>
            <family val="2"/>
          </rPr>
          <t>Sulle attività istituzionali (ricreative) l'IVA non è dovuta, e l'ISI si calcola sull'intero ammontare</t>
        </r>
      </text>
    </comment>
    <comment ref="J45" authorId="2">
      <text>
        <r>
          <rPr>
            <b/>
            <sz val="8"/>
            <color indexed="81"/>
            <rFont val="Tahoma"/>
            <family val="2"/>
          </rPr>
          <t>Titolo di 
esenzione:
DPR 917/86
articolo 148
comma 3</t>
        </r>
      </text>
    </comment>
    <comment ref="B46"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46" authorId="2">
      <text>
        <r>
          <rPr>
            <b/>
            <sz val="8"/>
            <color indexed="81"/>
            <rFont val="Tahoma"/>
            <family val="2"/>
          </rPr>
          <t>Titolo di 
esenzione:
DPR 633/72
articolo 4
comma 4</t>
        </r>
      </text>
    </comment>
    <comment ref="I46" authorId="2">
      <text>
        <r>
          <rPr>
            <b/>
            <sz val="8"/>
            <color indexed="81"/>
            <rFont val="Tahoma"/>
            <family val="2"/>
          </rPr>
          <t>L'ISI 
si versa una volta all'anno su base forfetaria.
Vedasi foglio
"ISI su apparecchi"</t>
        </r>
      </text>
    </comment>
    <comment ref="J46" authorId="2">
      <text>
        <r>
          <rPr>
            <b/>
            <sz val="8"/>
            <color indexed="81"/>
            <rFont val="Tahoma"/>
            <family val="2"/>
          </rPr>
          <t>Titolo di 
esenzione:
DPR 917/86
articolo 148
comma 3</t>
        </r>
      </text>
    </comment>
    <comment ref="B47"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47" authorId="2">
      <text>
        <r>
          <rPr>
            <b/>
            <sz val="8"/>
            <color indexed="81"/>
            <rFont val="Tahoma"/>
            <family val="2"/>
          </rPr>
          <t>Le attività 
turistico 
ricettive, 
anche 
verso soci 
tesserati, 
sono 
considerate commerciali 
solo ai fini
IVA</t>
        </r>
      </text>
    </comment>
    <comment ref="J47" authorId="2">
      <text>
        <r>
          <rPr>
            <b/>
            <sz val="8"/>
            <color indexed="81"/>
            <rFont val="Tahoma"/>
            <family val="2"/>
          </rPr>
          <t>Titolo di 
esenzione:
DPR  917/86
articolo 148
comma 5</t>
        </r>
      </text>
    </comment>
    <comment ref="B48"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48" authorId="2">
      <text>
        <r>
          <rPr>
            <b/>
            <sz val="8"/>
            <color indexed="81"/>
            <rFont val="Tahoma"/>
            <family val="2"/>
          </rPr>
          <t>Le attività 
turistico 
ricettive, 
anche 
verso soci 
tesserati, 
sono 
considerate commerciali 
solo ai fini 
IVA</t>
        </r>
      </text>
    </comment>
    <comment ref="J48" authorId="2">
      <text>
        <r>
          <rPr>
            <b/>
            <sz val="8"/>
            <color indexed="81"/>
            <rFont val="Tahoma"/>
            <family val="2"/>
          </rPr>
          <t>Titolo di 
esenzione:
DPR  917/86
articolo 148
comma 5</t>
        </r>
      </text>
    </comment>
    <comment ref="B49"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50"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51"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52"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53"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53" authorId="0">
      <text>
        <r>
          <rPr>
            <sz val="8"/>
            <color indexed="81"/>
            <rFont val="Tahoma"/>
            <family val="2"/>
          </rPr>
          <t>L'introito, al netto dell'IVA, è assoggettato a Imposta sugli intrattenimenti.</t>
        </r>
      </text>
    </comment>
    <comment ref="B54"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54" authorId="0">
      <text>
        <r>
          <rPr>
            <sz val="8"/>
            <color indexed="81"/>
            <rFont val="Tahoma"/>
            <family val="2"/>
          </rPr>
          <t>L'introito, al netto dell'IVA, è assoggettato a Imposta sugli intrattenimenti.</t>
        </r>
      </text>
    </comment>
    <comment ref="B55"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56"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56" authorId="2">
      <text>
        <r>
          <rPr>
            <b/>
            <sz val="8"/>
            <color indexed="81"/>
            <rFont val="Tahoma"/>
            <family val="2"/>
          </rPr>
          <t>Titolo di 
esenzione:
DL 460/87
articolo 2
comma 2</t>
        </r>
      </text>
    </comment>
    <comment ref="H56" authorId="2">
      <text>
        <r>
          <rPr>
            <b/>
            <sz val="8"/>
            <color indexed="81"/>
            <rFont val="Tahoma"/>
            <family val="2"/>
          </rPr>
          <t>Titolo di 
esenzione:
DL 460/87
articolo 2
comma 2</t>
        </r>
      </text>
    </comment>
    <comment ref="J56" authorId="2">
      <text>
        <r>
          <rPr>
            <b/>
            <sz val="8"/>
            <color indexed="81"/>
            <rFont val="Tahoma"/>
            <family val="2"/>
          </rPr>
          <t>Titolo di 
esenzione:
DPR 917/86
articolo 143
comma 3, a)</t>
        </r>
      </text>
    </comment>
    <comment ref="B58"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58" authorId="2">
      <text>
        <r>
          <rPr>
            <b/>
            <sz val="8"/>
            <color indexed="81"/>
            <rFont val="Tahoma"/>
            <family val="2"/>
          </rPr>
          <t>Titolo di 
esenzione:
DPR 633/72
articolo 4
comma 4</t>
        </r>
      </text>
    </comment>
    <comment ref="J58" authorId="2">
      <text>
        <r>
          <rPr>
            <b/>
            <sz val="8"/>
            <color indexed="81"/>
            <rFont val="Tahoma"/>
            <family val="2"/>
          </rPr>
          <t>Titolo di 
esenzione:
DPR 917/86
articolo 148
comma 1</t>
        </r>
      </text>
    </comment>
    <comment ref="B59"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59" authorId="2">
      <text>
        <r>
          <rPr>
            <b/>
            <sz val="8"/>
            <color indexed="81"/>
            <rFont val="Tahoma"/>
            <family val="2"/>
          </rPr>
          <t>Titolo di 
esenzione:
DPR 633/72
articolo 4
commi 6 e 7</t>
        </r>
      </text>
    </comment>
    <comment ref="J59" authorId="2">
      <text>
        <r>
          <rPr>
            <b/>
            <sz val="8"/>
            <color indexed="81"/>
            <rFont val="Tahoma"/>
            <family val="2"/>
          </rPr>
          <t>Titolo di 
esenzione:
DPR  917/86
articolo 148
comma 5</t>
        </r>
      </text>
    </comment>
    <comment ref="B60"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60" authorId="2">
      <text>
        <r>
          <rPr>
            <b/>
            <sz val="8"/>
            <color indexed="81"/>
            <rFont val="Tahoma"/>
            <family val="2"/>
          </rPr>
          <t>Titolo di 
esenzione:
DPR 633/72
articolo 4
comma 4</t>
        </r>
      </text>
    </comment>
    <comment ref="J60" authorId="2">
      <text>
        <r>
          <rPr>
            <b/>
            <sz val="8"/>
            <color indexed="81"/>
            <rFont val="Tahoma"/>
            <family val="2"/>
          </rPr>
          <t>Titolo di 
esenzione:
DPR 917/86
articolo 148
comma 3</t>
        </r>
      </text>
    </comment>
    <comment ref="B61" authorId="1">
      <text>
        <r>
          <rPr>
            <sz val="8"/>
            <color indexed="81"/>
            <rFont val="Tahoma"/>
            <family val="2"/>
          </rPr>
          <t>4.
Inserire in questo rigo 
gli introiti derivanti 
da attività occasionali svolte dal Circolo
nei confronti di terzi non tesserati</t>
        </r>
      </text>
    </comment>
    <comment ref="E61" authorId="2">
      <text>
        <r>
          <rPr>
            <b/>
            <sz val="8"/>
            <color indexed="81"/>
            <rFont val="Tahoma"/>
            <family val="2"/>
          </rPr>
          <t>Titolo di 
esenzione:
DPR 633/72
articolo 4
comma 4</t>
        </r>
      </text>
    </comment>
    <comment ref="B62"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62" authorId="2">
      <text>
        <r>
          <rPr>
            <b/>
            <sz val="8"/>
            <color indexed="81"/>
            <rFont val="Tahoma"/>
            <family val="2"/>
          </rPr>
          <t>Titolo di 
esenzione:
DPR 633/72
articolo 4
comma 4</t>
        </r>
      </text>
    </comment>
    <comment ref="I62" authorId="2">
      <text>
        <r>
          <rPr>
            <b/>
            <sz val="8"/>
            <color indexed="81"/>
            <rFont val="Tahoma"/>
            <family val="2"/>
          </rPr>
          <t>Sulle attività istituzionali (ricreative) l'IVA non è dovuta, e l'ISI si calcola sull'intero ammontare</t>
        </r>
      </text>
    </comment>
    <comment ref="J62" authorId="2">
      <text>
        <r>
          <rPr>
            <b/>
            <sz val="8"/>
            <color indexed="81"/>
            <rFont val="Tahoma"/>
            <family val="2"/>
          </rPr>
          <t>Titolo di 
esenzione:
DPR 917/86
articolo 148
comma 3</t>
        </r>
      </text>
    </comment>
    <comment ref="B63"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63" authorId="2">
      <text>
        <r>
          <rPr>
            <b/>
            <sz val="8"/>
            <color indexed="81"/>
            <rFont val="Tahoma"/>
            <family val="2"/>
          </rPr>
          <t>Titolo di 
esenzione:
DPR 633/72
articolo 4
comma 4</t>
        </r>
      </text>
    </comment>
    <comment ref="I63" authorId="2">
      <text>
        <r>
          <rPr>
            <b/>
            <sz val="8"/>
            <color indexed="81"/>
            <rFont val="Tahoma"/>
            <family val="2"/>
          </rPr>
          <t>L'ISI 
si versa una volta all'anno su base forfetaria.
Vedasi foglio
"ISI su apparecchi"</t>
        </r>
      </text>
    </comment>
    <comment ref="J63" authorId="2">
      <text>
        <r>
          <rPr>
            <b/>
            <sz val="8"/>
            <color indexed="81"/>
            <rFont val="Tahoma"/>
            <family val="2"/>
          </rPr>
          <t>Titolo di 
esenzione:
DPR 917/86
articolo 148
comma 3</t>
        </r>
      </text>
    </comment>
    <comment ref="B64"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64" authorId="2">
      <text>
        <r>
          <rPr>
            <b/>
            <sz val="8"/>
            <color indexed="81"/>
            <rFont val="Tahoma"/>
            <family val="2"/>
          </rPr>
          <t>Le attività 
turistico 
ricettive, 
anche 
verso soci 
tesserati, 
sono 
considerate commerciali 
solo ai fini
IVA</t>
        </r>
      </text>
    </comment>
    <comment ref="J64" authorId="2">
      <text>
        <r>
          <rPr>
            <b/>
            <sz val="8"/>
            <color indexed="81"/>
            <rFont val="Tahoma"/>
            <family val="2"/>
          </rPr>
          <t>Titolo di 
esenzione:
DPR  917/86
articolo 148
comma 5</t>
        </r>
      </text>
    </comment>
    <comment ref="B65"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65" authorId="2">
      <text>
        <r>
          <rPr>
            <b/>
            <sz val="8"/>
            <color indexed="81"/>
            <rFont val="Tahoma"/>
            <family val="2"/>
          </rPr>
          <t>Le attività 
turistico 
ricettive, 
anche 
verso soci 
tesserati, 
sono 
considerate commerciali 
solo ai fini 
IVA</t>
        </r>
      </text>
    </comment>
    <comment ref="J65" authorId="2">
      <text>
        <r>
          <rPr>
            <b/>
            <sz val="8"/>
            <color indexed="81"/>
            <rFont val="Tahoma"/>
            <family val="2"/>
          </rPr>
          <t>Titolo di 
esenzione:
DPR  917/86
articolo 148
comma 5</t>
        </r>
      </text>
    </comment>
    <comment ref="B66"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67"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68"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69"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70"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70" authorId="0">
      <text>
        <r>
          <rPr>
            <sz val="8"/>
            <color indexed="81"/>
            <rFont val="Tahoma"/>
            <family val="2"/>
          </rPr>
          <t>L'introito, al netto dell'IVA, è assoggettato a Imposta sugli intrattenimenti.</t>
        </r>
      </text>
    </comment>
    <comment ref="B71"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71" authorId="0">
      <text>
        <r>
          <rPr>
            <sz val="8"/>
            <color indexed="81"/>
            <rFont val="Tahoma"/>
            <family val="2"/>
          </rPr>
          <t>L'introito, al netto dell'IVA, è assoggettato a Imposta sugli intrattenimenti.</t>
        </r>
      </text>
    </comment>
    <comment ref="B72"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73"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73" authorId="2">
      <text>
        <r>
          <rPr>
            <b/>
            <sz val="8"/>
            <color indexed="81"/>
            <rFont val="Tahoma"/>
            <family val="2"/>
          </rPr>
          <t>Titolo di 
esenzione:
DL 460/87
articolo 2
comma 2</t>
        </r>
      </text>
    </comment>
    <comment ref="H73" authorId="2">
      <text>
        <r>
          <rPr>
            <b/>
            <sz val="8"/>
            <color indexed="81"/>
            <rFont val="Tahoma"/>
            <family val="2"/>
          </rPr>
          <t>Titolo di 
esenzione:
DL 460/87
articolo 2
comma 2</t>
        </r>
      </text>
    </comment>
    <comment ref="J73" authorId="2">
      <text>
        <r>
          <rPr>
            <b/>
            <sz val="8"/>
            <color indexed="81"/>
            <rFont val="Tahoma"/>
            <family val="2"/>
          </rPr>
          <t>Titolo di 
esenzione:
DPR 917/86
articolo 143
comma 3, a)</t>
        </r>
      </text>
    </comment>
    <comment ref="B75"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75" authorId="2">
      <text>
        <r>
          <rPr>
            <b/>
            <sz val="8"/>
            <color indexed="81"/>
            <rFont val="Tahoma"/>
            <family val="2"/>
          </rPr>
          <t>Titolo di 
esenzione:
DPR 633/72
articolo 4
comma 4</t>
        </r>
      </text>
    </comment>
    <comment ref="J75" authorId="2">
      <text>
        <r>
          <rPr>
            <b/>
            <sz val="8"/>
            <color indexed="81"/>
            <rFont val="Tahoma"/>
            <family val="2"/>
          </rPr>
          <t>Titolo di 
esenzione:
DPR 917/86
articolo 148
comma 1</t>
        </r>
      </text>
    </comment>
    <comment ref="B76"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76" authorId="2">
      <text>
        <r>
          <rPr>
            <b/>
            <sz val="8"/>
            <color indexed="81"/>
            <rFont val="Tahoma"/>
            <family val="2"/>
          </rPr>
          <t>Titolo di 
esenzione:
DPR 633/72
articolo 4
commi 6 e 7</t>
        </r>
      </text>
    </comment>
    <comment ref="J76" authorId="2">
      <text>
        <r>
          <rPr>
            <b/>
            <sz val="8"/>
            <color indexed="81"/>
            <rFont val="Tahoma"/>
            <family val="2"/>
          </rPr>
          <t>Titolo di 
esenzione:
DPR  917/86
articolo 148
comma 5</t>
        </r>
      </text>
    </comment>
    <comment ref="B77"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77" authorId="2">
      <text>
        <r>
          <rPr>
            <b/>
            <sz val="8"/>
            <color indexed="81"/>
            <rFont val="Tahoma"/>
            <family val="2"/>
          </rPr>
          <t>Titolo di 
esenzione:
DPR 633/72
articolo 4
comma 4</t>
        </r>
      </text>
    </comment>
    <comment ref="J77" authorId="2">
      <text>
        <r>
          <rPr>
            <b/>
            <sz val="8"/>
            <color indexed="81"/>
            <rFont val="Tahoma"/>
            <family val="2"/>
          </rPr>
          <t>Titolo di 
esenzione:
DPR 917/86
articolo 148
comma 3</t>
        </r>
      </text>
    </comment>
    <comment ref="B78" authorId="1">
      <text>
        <r>
          <rPr>
            <sz val="8"/>
            <color indexed="81"/>
            <rFont val="Tahoma"/>
            <family val="2"/>
          </rPr>
          <t>4.
Inserire in questo rigo 
gli introiti derivanti 
da attività occasionali svolte dal Circolo
nei confronti di terzi non tesserati</t>
        </r>
      </text>
    </comment>
    <comment ref="E78" authorId="2">
      <text>
        <r>
          <rPr>
            <b/>
            <sz val="8"/>
            <color indexed="81"/>
            <rFont val="Tahoma"/>
            <family val="2"/>
          </rPr>
          <t>Titolo di 
esenzione:
DPR 633/72
articolo 4
comma 4</t>
        </r>
      </text>
    </comment>
    <comment ref="B79"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79" authorId="2">
      <text>
        <r>
          <rPr>
            <b/>
            <sz val="8"/>
            <color indexed="81"/>
            <rFont val="Tahoma"/>
            <family val="2"/>
          </rPr>
          <t>Titolo di 
esenzione:
DPR 633/72
articolo 4
comma 4</t>
        </r>
      </text>
    </comment>
    <comment ref="I79" authorId="2">
      <text>
        <r>
          <rPr>
            <b/>
            <sz val="8"/>
            <color indexed="81"/>
            <rFont val="Tahoma"/>
            <family val="2"/>
          </rPr>
          <t>Sulle attività istituzionali (ricreative) l'IVA non è dovuta, e l'ISI si calcola sull'intero ammontare</t>
        </r>
      </text>
    </comment>
    <comment ref="J79" authorId="2">
      <text>
        <r>
          <rPr>
            <b/>
            <sz val="8"/>
            <color indexed="81"/>
            <rFont val="Tahoma"/>
            <family val="2"/>
          </rPr>
          <t>Titolo di 
esenzione:
DPR 917/86
articolo 148
comma 3</t>
        </r>
      </text>
    </comment>
    <comment ref="B80"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80" authorId="2">
      <text>
        <r>
          <rPr>
            <b/>
            <sz val="8"/>
            <color indexed="81"/>
            <rFont val="Tahoma"/>
            <family val="2"/>
          </rPr>
          <t>Titolo di 
esenzione:
DPR 633/72
articolo 4
comma 4</t>
        </r>
      </text>
    </comment>
    <comment ref="I80" authorId="2">
      <text>
        <r>
          <rPr>
            <b/>
            <sz val="8"/>
            <color indexed="81"/>
            <rFont val="Tahoma"/>
            <family val="2"/>
          </rPr>
          <t>L'ISI 
si versa una volta all'anno su base forfetaria.
Vedasi foglio
"ISI su apparecchi"</t>
        </r>
      </text>
    </comment>
    <comment ref="J80" authorId="2">
      <text>
        <r>
          <rPr>
            <b/>
            <sz val="8"/>
            <color indexed="81"/>
            <rFont val="Tahoma"/>
            <family val="2"/>
          </rPr>
          <t>Titolo di 
esenzione:
DPR 917/86
articolo 148
comma 3</t>
        </r>
      </text>
    </comment>
    <comment ref="B81"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81" authorId="2">
      <text>
        <r>
          <rPr>
            <b/>
            <sz val="8"/>
            <color indexed="81"/>
            <rFont val="Tahoma"/>
            <family val="2"/>
          </rPr>
          <t>Le attività 
turistico 
ricettive, 
anche 
verso soci 
tesserati, 
sono 
considerate commerciali 
solo ai fini
IVA</t>
        </r>
      </text>
    </comment>
    <comment ref="J81" authorId="2">
      <text>
        <r>
          <rPr>
            <b/>
            <sz val="8"/>
            <color indexed="81"/>
            <rFont val="Tahoma"/>
            <family val="2"/>
          </rPr>
          <t>Titolo di 
esenzione:
DPR  917/86
articolo 148
comma 5</t>
        </r>
      </text>
    </comment>
    <comment ref="B82"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82" authorId="2">
      <text>
        <r>
          <rPr>
            <b/>
            <sz val="8"/>
            <color indexed="81"/>
            <rFont val="Tahoma"/>
            <family val="2"/>
          </rPr>
          <t>Le attività 
turistico 
ricettive, 
anche 
verso soci 
tesserati, 
sono 
considerate commerciali 
solo ai fini 
IVA</t>
        </r>
      </text>
    </comment>
    <comment ref="J82" authorId="2">
      <text>
        <r>
          <rPr>
            <b/>
            <sz val="8"/>
            <color indexed="81"/>
            <rFont val="Tahoma"/>
            <family val="2"/>
          </rPr>
          <t>Titolo di 
esenzione:
DPR  917/86
articolo 148
comma 5</t>
        </r>
      </text>
    </comment>
    <comment ref="B83"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84"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85"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86"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87"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87" authorId="0">
      <text>
        <r>
          <rPr>
            <sz val="8"/>
            <color indexed="81"/>
            <rFont val="Tahoma"/>
            <family val="2"/>
          </rPr>
          <t>L'introito, al netto dell'IVA, è assoggettato a Imposta sugli intrattenimenti.</t>
        </r>
      </text>
    </comment>
    <comment ref="B88"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88" authorId="0">
      <text>
        <r>
          <rPr>
            <sz val="8"/>
            <color indexed="81"/>
            <rFont val="Tahoma"/>
            <family val="2"/>
          </rPr>
          <t>L'introito, al netto dell'IVA, è assoggettato a Imposta sugli intrattenimenti.</t>
        </r>
      </text>
    </comment>
    <comment ref="B89"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90"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90" authorId="2">
      <text>
        <r>
          <rPr>
            <b/>
            <sz val="8"/>
            <color indexed="81"/>
            <rFont val="Tahoma"/>
            <family val="2"/>
          </rPr>
          <t>Titolo di 
esenzione:
DL 460/87
articolo 2
comma 2</t>
        </r>
      </text>
    </comment>
    <comment ref="H90" authorId="2">
      <text>
        <r>
          <rPr>
            <b/>
            <sz val="8"/>
            <color indexed="81"/>
            <rFont val="Tahoma"/>
            <family val="2"/>
          </rPr>
          <t>Titolo di 
esenzione:
DL 460/87
articolo 2
comma 2</t>
        </r>
      </text>
    </comment>
    <comment ref="J90" authorId="2">
      <text>
        <r>
          <rPr>
            <b/>
            <sz val="8"/>
            <color indexed="81"/>
            <rFont val="Tahoma"/>
            <family val="2"/>
          </rPr>
          <t>Titolo di 
esenzione:
DPR 917/86
articolo 143
comma 3, a)</t>
        </r>
      </text>
    </comment>
    <comment ref="B92"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92" authorId="2">
      <text>
        <r>
          <rPr>
            <b/>
            <sz val="8"/>
            <color indexed="81"/>
            <rFont val="Tahoma"/>
            <family val="2"/>
          </rPr>
          <t>Titolo di 
esenzione:
DPR 633/72
articolo 4
comma 4</t>
        </r>
      </text>
    </comment>
    <comment ref="J92" authorId="2">
      <text>
        <r>
          <rPr>
            <b/>
            <sz val="8"/>
            <color indexed="81"/>
            <rFont val="Tahoma"/>
            <family val="2"/>
          </rPr>
          <t>Titolo di 
esenzione:
DPR 917/86
articolo 148
comma 1</t>
        </r>
      </text>
    </comment>
    <comment ref="B93"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93" authorId="2">
      <text>
        <r>
          <rPr>
            <b/>
            <sz val="8"/>
            <color indexed="81"/>
            <rFont val="Tahoma"/>
            <family val="2"/>
          </rPr>
          <t>Titolo di 
esenzione:
DPR 633/72
articolo 4
commi 6 e 7</t>
        </r>
      </text>
    </comment>
    <comment ref="J93" authorId="2">
      <text>
        <r>
          <rPr>
            <b/>
            <sz val="8"/>
            <color indexed="81"/>
            <rFont val="Tahoma"/>
            <family val="2"/>
          </rPr>
          <t>Titolo di 
esenzione:
DPR  917/86
articolo 148
comma 5</t>
        </r>
      </text>
    </comment>
    <comment ref="B94"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94" authorId="2">
      <text>
        <r>
          <rPr>
            <b/>
            <sz val="8"/>
            <color indexed="81"/>
            <rFont val="Tahoma"/>
            <family val="2"/>
          </rPr>
          <t>Titolo di 
esenzione:
DPR 633/72
articolo 4
comma 4</t>
        </r>
      </text>
    </comment>
    <comment ref="J94" authorId="2">
      <text>
        <r>
          <rPr>
            <b/>
            <sz val="8"/>
            <color indexed="81"/>
            <rFont val="Tahoma"/>
            <family val="2"/>
          </rPr>
          <t>Titolo di 
esenzione:
DPR 917/86
articolo 148
comma 3</t>
        </r>
      </text>
    </comment>
    <comment ref="B95" authorId="1">
      <text>
        <r>
          <rPr>
            <sz val="8"/>
            <color indexed="81"/>
            <rFont val="Tahoma"/>
            <family val="2"/>
          </rPr>
          <t>4.
Inserire in questo rigo 
gli introiti derivanti 
da attività occasionali svolte dal Circolo
nei confronti di terzi non tesserati</t>
        </r>
      </text>
    </comment>
    <comment ref="E95" authorId="2">
      <text>
        <r>
          <rPr>
            <b/>
            <sz val="8"/>
            <color indexed="81"/>
            <rFont val="Tahoma"/>
            <family val="2"/>
          </rPr>
          <t>Titolo di 
esenzione:
DPR 633/72
articolo 4
comma 4</t>
        </r>
      </text>
    </comment>
    <comment ref="B96"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96" authorId="2">
      <text>
        <r>
          <rPr>
            <b/>
            <sz val="8"/>
            <color indexed="81"/>
            <rFont val="Tahoma"/>
            <family val="2"/>
          </rPr>
          <t>Titolo di 
esenzione:
DPR 633/72
articolo 4
comma 4</t>
        </r>
      </text>
    </comment>
    <comment ref="I96" authorId="2">
      <text>
        <r>
          <rPr>
            <b/>
            <sz val="8"/>
            <color indexed="81"/>
            <rFont val="Tahoma"/>
            <family val="2"/>
          </rPr>
          <t>Sulle attività istituzionali (ricreative) l'IVA non è dovuta, e l'ISI si calcola sull'intero ammontare</t>
        </r>
      </text>
    </comment>
    <comment ref="J96" authorId="2">
      <text>
        <r>
          <rPr>
            <b/>
            <sz val="8"/>
            <color indexed="81"/>
            <rFont val="Tahoma"/>
            <family val="2"/>
          </rPr>
          <t>Titolo di 
esenzione:
DPR 917/86
articolo 148
comma 3</t>
        </r>
      </text>
    </comment>
    <comment ref="B97"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97" authorId="2">
      <text>
        <r>
          <rPr>
            <b/>
            <sz val="8"/>
            <color indexed="81"/>
            <rFont val="Tahoma"/>
            <family val="2"/>
          </rPr>
          <t>Titolo di 
esenzione:
DPR 633/72
articolo 4
comma 4</t>
        </r>
      </text>
    </comment>
    <comment ref="I97" authorId="2">
      <text>
        <r>
          <rPr>
            <b/>
            <sz val="8"/>
            <color indexed="81"/>
            <rFont val="Tahoma"/>
            <family val="2"/>
          </rPr>
          <t>L'ISI 
si versa una volta all'anno su base forfetaria.
Vedasi foglio
"ISI su apparecchi"</t>
        </r>
      </text>
    </comment>
    <comment ref="J97" authorId="2">
      <text>
        <r>
          <rPr>
            <b/>
            <sz val="8"/>
            <color indexed="81"/>
            <rFont val="Tahoma"/>
            <family val="2"/>
          </rPr>
          <t>Titolo di 
esenzione:
DPR 917/86
articolo 148
comma 3</t>
        </r>
      </text>
    </comment>
    <comment ref="B98"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98" authorId="2">
      <text>
        <r>
          <rPr>
            <b/>
            <sz val="8"/>
            <color indexed="81"/>
            <rFont val="Tahoma"/>
            <family val="2"/>
          </rPr>
          <t>Le attività 
turistico 
ricettive, 
anche 
verso soci 
tesserati, 
sono 
considerate commerciali 
solo ai fini
IVA</t>
        </r>
      </text>
    </comment>
    <comment ref="J98" authorId="2">
      <text>
        <r>
          <rPr>
            <b/>
            <sz val="8"/>
            <color indexed="81"/>
            <rFont val="Tahoma"/>
            <family val="2"/>
          </rPr>
          <t>Titolo di 
esenzione:
DPR  917/86
articolo 148
comma 5</t>
        </r>
      </text>
    </comment>
    <comment ref="B99"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99" authorId="2">
      <text>
        <r>
          <rPr>
            <b/>
            <sz val="8"/>
            <color indexed="81"/>
            <rFont val="Tahoma"/>
            <family val="2"/>
          </rPr>
          <t>Le attività 
turistico 
ricettive, 
anche 
verso soci 
tesserati, 
sono 
considerate commerciali 
solo ai fini 
IVA</t>
        </r>
      </text>
    </comment>
    <comment ref="J99" authorId="2">
      <text>
        <r>
          <rPr>
            <b/>
            <sz val="8"/>
            <color indexed="81"/>
            <rFont val="Tahoma"/>
            <family val="2"/>
          </rPr>
          <t>Titolo di 
esenzione:
DPR  917/86
articolo 148
comma 5</t>
        </r>
      </text>
    </comment>
    <comment ref="B100"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101"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02"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03"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104"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104" authorId="0">
      <text>
        <r>
          <rPr>
            <sz val="8"/>
            <color indexed="81"/>
            <rFont val="Tahoma"/>
            <family val="2"/>
          </rPr>
          <t>L'introito, al netto dell'IVA, è assoggettato a Imposta sugli intrattenimenti.</t>
        </r>
      </text>
    </comment>
    <comment ref="B105"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105" authorId="0">
      <text>
        <r>
          <rPr>
            <sz val="8"/>
            <color indexed="81"/>
            <rFont val="Tahoma"/>
            <family val="2"/>
          </rPr>
          <t>L'introito, al netto dell'IVA, è assoggettato a Imposta sugli intrattenimenti.</t>
        </r>
      </text>
    </comment>
    <comment ref="B106"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107"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107" authorId="2">
      <text>
        <r>
          <rPr>
            <b/>
            <sz val="8"/>
            <color indexed="81"/>
            <rFont val="Tahoma"/>
            <family val="2"/>
          </rPr>
          <t>Titolo di 
esenzione:
DL 460/87
articolo 2
comma 2</t>
        </r>
      </text>
    </comment>
    <comment ref="H107" authorId="2">
      <text>
        <r>
          <rPr>
            <b/>
            <sz val="8"/>
            <color indexed="81"/>
            <rFont val="Tahoma"/>
            <family val="2"/>
          </rPr>
          <t>Titolo di 
esenzione:
DL 460/87
articolo 2
comma 2</t>
        </r>
      </text>
    </comment>
    <comment ref="J107" authorId="2">
      <text>
        <r>
          <rPr>
            <b/>
            <sz val="8"/>
            <color indexed="81"/>
            <rFont val="Tahoma"/>
            <family val="2"/>
          </rPr>
          <t>Titolo di 
esenzione:
DPR 917/86
articolo 143
comma 3, a)</t>
        </r>
      </text>
    </comment>
    <comment ref="B109"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109" authorId="2">
      <text>
        <r>
          <rPr>
            <b/>
            <sz val="8"/>
            <color indexed="81"/>
            <rFont val="Tahoma"/>
            <family val="2"/>
          </rPr>
          <t>Titolo di 
esenzione:
DPR 633/72
articolo 4
comma 4</t>
        </r>
      </text>
    </comment>
    <comment ref="J109" authorId="2">
      <text>
        <r>
          <rPr>
            <b/>
            <sz val="8"/>
            <color indexed="81"/>
            <rFont val="Tahoma"/>
            <family val="2"/>
          </rPr>
          <t>Titolo di 
esenzione:
DPR 917/86
articolo 148
comma 1</t>
        </r>
      </text>
    </comment>
    <comment ref="B110"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110" authorId="2">
      <text>
        <r>
          <rPr>
            <b/>
            <sz val="8"/>
            <color indexed="81"/>
            <rFont val="Tahoma"/>
            <family val="2"/>
          </rPr>
          <t>Titolo di 
esenzione:
DPR 633/72
articolo 4
commi 6 e 7</t>
        </r>
      </text>
    </comment>
    <comment ref="J110" authorId="2">
      <text>
        <r>
          <rPr>
            <b/>
            <sz val="8"/>
            <color indexed="81"/>
            <rFont val="Tahoma"/>
            <family val="2"/>
          </rPr>
          <t>Titolo di 
esenzione:
DPR  917/86
articolo 148
comma 5</t>
        </r>
      </text>
    </comment>
    <comment ref="B111"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111" authorId="2">
      <text>
        <r>
          <rPr>
            <b/>
            <sz val="8"/>
            <color indexed="81"/>
            <rFont val="Tahoma"/>
            <family val="2"/>
          </rPr>
          <t>Titolo di 
esenzione:
DPR 633/72
articolo 4
comma 4</t>
        </r>
      </text>
    </comment>
    <comment ref="J111" authorId="2">
      <text>
        <r>
          <rPr>
            <b/>
            <sz val="8"/>
            <color indexed="81"/>
            <rFont val="Tahoma"/>
            <family val="2"/>
          </rPr>
          <t>Titolo di 
esenzione:
DPR 917/86
articolo 148
comma 3</t>
        </r>
      </text>
    </comment>
    <comment ref="B112" authorId="1">
      <text>
        <r>
          <rPr>
            <sz val="8"/>
            <color indexed="81"/>
            <rFont val="Tahoma"/>
            <family val="2"/>
          </rPr>
          <t>4.
Inserire in questo rigo 
gli introiti derivanti 
da attività occasionali svolte dal Circolo
nei confronti di terzi non tesserati</t>
        </r>
      </text>
    </comment>
    <comment ref="E112" authorId="2">
      <text>
        <r>
          <rPr>
            <b/>
            <sz val="8"/>
            <color indexed="81"/>
            <rFont val="Tahoma"/>
            <family val="2"/>
          </rPr>
          <t>Titolo di 
esenzione:
DPR 633/72
articolo 4
comma 4</t>
        </r>
      </text>
    </comment>
    <comment ref="B113"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113" authorId="2">
      <text>
        <r>
          <rPr>
            <b/>
            <sz val="8"/>
            <color indexed="81"/>
            <rFont val="Tahoma"/>
            <family val="2"/>
          </rPr>
          <t>Titolo di 
esenzione:
DPR 633/72
articolo 4
comma 4</t>
        </r>
      </text>
    </comment>
    <comment ref="I113" authorId="2">
      <text>
        <r>
          <rPr>
            <b/>
            <sz val="8"/>
            <color indexed="81"/>
            <rFont val="Tahoma"/>
            <family val="2"/>
          </rPr>
          <t>Sulle attività istituzionali (ricreative) l'IVA non è dovuta, e l'ISI si calcola sull'intero ammontare</t>
        </r>
      </text>
    </comment>
    <comment ref="J113" authorId="2">
      <text>
        <r>
          <rPr>
            <b/>
            <sz val="8"/>
            <color indexed="81"/>
            <rFont val="Tahoma"/>
            <family val="2"/>
          </rPr>
          <t>Titolo di 
esenzione:
DPR 917/86
articolo 148
comma 3</t>
        </r>
      </text>
    </comment>
    <comment ref="B114"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114" authorId="2">
      <text>
        <r>
          <rPr>
            <b/>
            <sz val="8"/>
            <color indexed="81"/>
            <rFont val="Tahoma"/>
            <family val="2"/>
          </rPr>
          <t>Titolo di 
esenzione:
DPR 633/72
articolo 4
comma 4</t>
        </r>
      </text>
    </comment>
    <comment ref="I114" authorId="2">
      <text>
        <r>
          <rPr>
            <b/>
            <sz val="8"/>
            <color indexed="81"/>
            <rFont val="Tahoma"/>
            <family val="2"/>
          </rPr>
          <t>L'ISI 
si versa una volta all'anno su base forfetaria.
Vedasi foglio
"ISI su apparecchi"</t>
        </r>
      </text>
    </comment>
    <comment ref="J114" authorId="2">
      <text>
        <r>
          <rPr>
            <b/>
            <sz val="8"/>
            <color indexed="81"/>
            <rFont val="Tahoma"/>
            <family val="2"/>
          </rPr>
          <t>Titolo di 
esenzione:
DPR 917/86
articolo 148
comma 3</t>
        </r>
      </text>
    </comment>
    <comment ref="B115"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115" authorId="2">
      <text>
        <r>
          <rPr>
            <b/>
            <sz val="8"/>
            <color indexed="81"/>
            <rFont val="Tahoma"/>
            <family val="2"/>
          </rPr>
          <t>Le attività 
turistico 
ricettive, 
anche 
verso soci 
tesserati, 
sono 
considerate commerciali 
solo ai fini
IVA</t>
        </r>
      </text>
    </comment>
    <comment ref="J115" authorId="2">
      <text>
        <r>
          <rPr>
            <b/>
            <sz val="8"/>
            <color indexed="81"/>
            <rFont val="Tahoma"/>
            <family val="2"/>
          </rPr>
          <t>Titolo di 
esenzione:
DPR  917/86
articolo 148
comma 5</t>
        </r>
      </text>
    </comment>
    <comment ref="B116"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116" authorId="2">
      <text>
        <r>
          <rPr>
            <b/>
            <sz val="8"/>
            <color indexed="81"/>
            <rFont val="Tahoma"/>
            <family val="2"/>
          </rPr>
          <t>Le attività 
turistico 
ricettive, 
anche 
verso soci 
tesserati, 
sono 
considerate commerciali 
solo ai fini 
IVA</t>
        </r>
      </text>
    </comment>
    <comment ref="J116" authorId="2">
      <text>
        <r>
          <rPr>
            <b/>
            <sz val="8"/>
            <color indexed="81"/>
            <rFont val="Tahoma"/>
            <family val="2"/>
          </rPr>
          <t>Titolo di 
esenzione:
DPR  917/86
articolo 148
comma 5</t>
        </r>
      </text>
    </comment>
    <comment ref="B117"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118"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19"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20"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121"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121" authorId="0">
      <text>
        <r>
          <rPr>
            <sz val="8"/>
            <color indexed="81"/>
            <rFont val="Tahoma"/>
            <family val="2"/>
          </rPr>
          <t>L'introito, al netto dell'IVA, è assoggettato a Imposta sugli intrattenimenti.</t>
        </r>
      </text>
    </comment>
    <comment ref="B122"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122" authorId="0">
      <text>
        <r>
          <rPr>
            <sz val="8"/>
            <color indexed="81"/>
            <rFont val="Tahoma"/>
            <family val="2"/>
          </rPr>
          <t>L'introito, al netto dell'IVA, è assoggettato a Imposta sugli intrattenimenti.</t>
        </r>
      </text>
    </comment>
    <comment ref="B123"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124"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124" authorId="2">
      <text>
        <r>
          <rPr>
            <b/>
            <sz val="8"/>
            <color indexed="81"/>
            <rFont val="Tahoma"/>
            <family val="2"/>
          </rPr>
          <t>Titolo di 
esenzione:
DL 460/87
articolo 2
comma 2</t>
        </r>
      </text>
    </comment>
    <comment ref="H124" authorId="2">
      <text>
        <r>
          <rPr>
            <b/>
            <sz val="8"/>
            <color indexed="81"/>
            <rFont val="Tahoma"/>
            <family val="2"/>
          </rPr>
          <t>Titolo di 
esenzione:
DL 460/87
articolo 2
comma 2</t>
        </r>
      </text>
    </comment>
    <comment ref="J124" authorId="2">
      <text>
        <r>
          <rPr>
            <b/>
            <sz val="8"/>
            <color indexed="81"/>
            <rFont val="Tahoma"/>
            <family val="2"/>
          </rPr>
          <t>Titolo di 
esenzione:
DPR 917/86
articolo 143
comma 3, a)</t>
        </r>
      </text>
    </comment>
    <comment ref="B126"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126" authorId="2">
      <text>
        <r>
          <rPr>
            <b/>
            <sz val="8"/>
            <color indexed="81"/>
            <rFont val="Tahoma"/>
            <family val="2"/>
          </rPr>
          <t>Titolo di 
esenzione:
DPR 633/72
articolo 4
comma 4</t>
        </r>
      </text>
    </comment>
    <comment ref="J126" authorId="2">
      <text>
        <r>
          <rPr>
            <b/>
            <sz val="8"/>
            <color indexed="81"/>
            <rFont val="Tahoma"/>
            <family val="2"/>
          </rPr>
          <t>Titolo di 
esenzione:
DPR 917/86
articolo 148
comma 1</t>
        </r>
      </text>
    </comment>
    <comment ref="B127"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127" authorId="2">
      <text>
        <r>
          <rPr>
            <b/>
            <sz val="8"/>
            <color indexed="81"/>
            <rFont val="Tahoma"/>
            <family val="2"/>
          </rPr>
          <t>Titolo di 
esenzione:
DPR 633/72
articolo 4
commi 6 e 7</t>
        </r>
      </text>
    </comment>
    <comment ref="J127" authorId="2">
      <text>
        <r>
          <rPr>
            <b/>
            <sz val="8"/>
            <color indexed="81"/>
            <rFont val="Tahoma"/>
            <family val="2"/>
          </rPr>
          <t>Titolo di 
esenzione:
DPR  917/86
articolo 148
comma 5</t>
        </r>
      </text>
    </comment>
    <comment ref="B128"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128" authorId="2">
      <text>
        <r>
          <rPr>
            <b/>
            <sz val="8"/>
            <color indexed="81"/>
            <rFont val="Tahoma"/>
            <family val="2"/>
          </rPr>
          <t>Titolo di 
esenzione:
DPR 633/72
articolo 4
comma 4</t>
        </r>
      </text>
    </comment>
    <comment ref="J128" authorId="2">
      <text>
        <r>
          <rPr>
            <b/>
            <sz val="8"/>
            <color indexed="81"/>
            <rFont val="Tahoma"/>
            <family val="2"/>
          </rPr>
          <t>Titolo di 
esenzione:
DPR 917/86
articolo 148
comma 3</t>
        </r>
      </text>
    </comment>
    <comment ref="B129" authorId="1">
      <text>
        <r>
          <rPr>
            <sz val="8"/>
            <color indexed="81"/>
            <rFont val="Tahoma"/>
            <family val="2"/>
          </rPr>
          <t>4.
Inserire in questo rigo 
gli introiti derivanti 
da attività occasionali svolte dal Circolo
nei confronti di terzi non tesserati</t>
        </r>
      </text>
    </comment>
    <comment ref="E129" authorId="2">
      <text>
        <r>
          <rPr>
            <b/>
            <sz val="8"/>
            <color indexed="81"/>
            <rFont val="Tahoma"/>
            <family val="2"/>
          </rPr>
          <t>Titolo di 
esenzione:
DPR 633/72
articolo 4
comma 4</t>
        </r>
      </text>
    </comment>
    <comment ref="B130"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130" authorId="2">
      <text>
        <r>
          <rPr>
            <b/>
            <sz val="8"/>
            <color indexed="81"/>
            <rFont val="Tahoma"/>
            <family val="2"/>
          </rPr>
          <t>Titolo di 
esenzione:
DPR 633/72
articolo 4
comma 4</t>
        </r>
      </text>
    </comment>
    <comment ref="I130" authorId="2">
      <text>
        <r>
          <rPr>
            <b/>
            <sz val="8"/>
            <color indexed="81"/>
            <rFont val="Tahoma"/>
            <family val="2"/>
          </rPr>
          <t>Sulle attività istituzionali (ricreative) l'IVA non è dovuta, e l'ISI si calcola sull'intero ammontare</t>
        </r>
      </text>
    </comment>
    <comment ref="J130" authorId="2">
      <text>
        <r>
          <rPr>
            <b/>
            <sz val="8"/>
            <color indexed="81"/>
            <rFont val="Tahoma"/>
            <family val="2"/>
          </rPr>
          <t>Titolo di 
esenzione:
DPR 917/86
articolo 148
comma 3</t>
        </r>
      </text>
    </comment>
    <comment ref="B131"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131" authorId="2">
      <text>
        <r>
          <rPr>
            <b/>
            <sz val="8"/>
            <color indexed="81"/>
            <rFont val="Tahoma"/>
            <family val="2"/>
          </rPr>
          <t>Titolo di 
esenzione:
DPR 633/72
articolo 4
comma 4</t>
        </r>
      </text>
    </comment>
    <comment ref="I131" authorId="2">
      <text>
        <r>
          <rPr>
            <b/>
            <sz val="8"/>
            <color indexed="81"/>
            <rFont val="Tahoma"/>
            <family val="2"/>
          </rPr>
          <t>L'ISI 
si versa una volta all'anno su base forfetaria.
Vedasi foglio
"ISI su apparecchi"</t>
        </r>
      </text>
    </comment>
    <comment ref="J131" authorId="2">
      <text>
        <r>
          <rPr>
            <b/>
            <sz val="8"/>
            <color indexed="81"/>
            <rFont val="Tahoma"/>
            <family val="2"/>
          </rPr>
          <t>Titolo di 
esenzione:
DPR 917/86
articolo 148
comma 3</t>
        </r>
      </text>
    </comment>
    <comment ref="B132"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132" authorId="2">
      <text>
        <r>
          <rPr>
            <b/>
            <sz val="8"/>
            <color indexed="81"/>
            <rFont val="Tahoma"/>
            <family val="2"/>
          </rPr>
          <t>Le attività 
turistico 
ricettive, 
anche 
verso soci 
tesserati, 
sono 
considerate commerciali 
solo ai fini
IVA</t>
        </r>
      </text>
    </comment>
    <comment ref="J132" authorId="2">
      <text>
        <r>
          <rPr>
            <b/>
            <sz val="8"/>
            <color indexed="81"/>
            <rFont val="Tahoma"/>
            <family val="2"/>
          </rPr>
          <t>Titolo di 
esenzione:
DPR  917/86
articolo 148
comma 5</t>
        </r>
      </text>
    </comment>
    <comment ref="B133"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133" authorId="2">
      <text>
        <r>
          <rPr>
            <b/>
            <sz val="8"/>
            <color indexed="81"/>
            <rFont val="Tahoma"/>
            <family val="2"/>
          </rPr>
          <t>Le attività 
turistico 
ricettive, 
anche 
verso soci 
tesserati, 
sono 
considerate commerciali 
solo ai fini 
IVA</t>
        </r>
      </text>
    </comment>
    <comment ref="J133" authorId="2">
      <text>
        <r>
          <rPr>
            <b/>
            <sz val="8"/>
            <color indexed="81"/>
            <rFont val="Tahoma"/>
            <family val="2"/>
          </rPr>
          <t>Titolo di 
esenzione:
DPR  917/86
articolo 148
comma 5</t>
        </r>
      </text>
    </comment>
    <comment ref="B134"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135"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36"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37"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138"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138" authorId="0">
      <text>
        <r>
          <rPr>
            <sz val="8"/>
            <color indexed="81"/>
            <rFont val="Tahoma"/>
            <family val="2"/>
          </rPr>
          <t>L'introito, al netto dell'IVA, è assoggettato a Imposta sugli intrattenimenti.</t>
        </r>
      </text>
    </comment>
    <comment ref="B139"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139" authorId="0">
      <text>
        <r>
          <rPr>
            <sz val="8"/>
            <color indexed="81"/>
            <rFont val="Tahoma"/>
            <family val="2"/>
          </rPr>
          <t>L'introito, al netto dell'IVA, è assoggettato a Imposta sugli intrattenimenti.</t>
        </r>
      </text>
    </comment>
    <comment ref="B140"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141"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141" authorId="2">
      <text>
        <r>
          <rPr>
            <b/>
            <sz val="8"/>
            <color indexed="81"/>
            <rFont val="Tahoma"/>
            <family val="2"/>
          </rPr>
          <t>Titolo di 
esenzione:
DL 460/87
articolo 2
comma 2</t>
        </r>
      </text>
    </comment>
    <comment ref="H141" authorId="2">
      <text>
        <r>
          <rPr>
            <b/>
            <sz val="8"/>
            <color indexed="81"/>
            <rFont val="Tahoma"/>
            <family val="2"/>
          </rPr>
          <t>Titolo di 
esenzione:
DL 460/87
articolo 2
comma 2</t>
        </r>
      </text>
    </comment>
    <comment ref="J141" authorId="2">
      <text>
        <r>
          <rPr>
            <b/>
            <sz val="8"/>
            <color indexed="81"/>
            <rFont val="Tahoma"/>
            <family val="2"/>
          </rPr>
          <t>Titolo di 
esenzione:
DPR 917/86
articolo 143
comma 3, a)</t>
        </r>
      </text>
    </comment>
    <comment ref="B143"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143" authorId="2">
      <text>
        <r>
          <rPr>
            <b/>
            <sz val="8"/>
            <color indexed="81"/>
            <rFont val="Tahoma"/>
            <family val="2"/>
          </rPr>
          <t>Titolo di 
esenzione:
DPR 633/72
articolo 4
comma 4</t>
        </r>
      </text>
    </comment>
    <comment ref="J143" authorId="2">
      <text>
        <r>
          <rPr>
            <b/>
            <sz val="8"/>
            <color indexed="81"/>
            <rFont val="Tahoma"/>
            <family val="2"/>
          </rPr>
          <t>Titolo di 
esenzione:
DPR 917/86
articolo 148
comma 1</t>
        </r>
      </text>
    </comment>
    <comment ref="B144"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144" authorId="2">
      <text>
        <r>
          <rPr>
            <b/>
            <sz val="8"/>
            <color indexed="81"/>
            <rFont val="Tahoma"/>
            <family val="2"/>
          </rPr>
          <t>Titolo di 
esenzione:
DPR 633/72
articolo 4
commi 6 e 7</t>
        </r>
      </text>
    </comment>
    <comment ref="J144" authorId="2">
      <text>
        <r>
          <rPr>
            <b/>
            <sz val="8"/>
            <color indexed="81"/>
            <rFont val="Tahoma"/>
            <family val="2"/>
          </rPr>
          <t>Titolo di 
esenzione:
DPR  917/86
articolo 148
comma 5</t>
        </r>
      </text>
    </comment>
    <comment ref="B145"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145" authorId="2">
      <text>
        <r>
          <rPr>
            <b/>
            <sz val="8"/>
            <color indexed="81"/>
            <rFont val="Tahoma"/>
            <family val="2"/>
          </rPr>
          <t>Titolo di 
esenzione:
DPR 633/72
articolo 4
comma 4</t>
        </r>
      </text>
    </comment>
    <comment ref="J145" authorId="2">
      <text>
        <r>
          <rPr>
            <b/>
            <sz val="8"/>
            <color indexed="81"/>
            <rFont val="Tahoma"/>
            <family val="2"/>
          </rPr>
          <t>Titolo di 
esenzione:
DPR 917/86
articolo 148
comma 3</t>
        </r>
      </text>
    </comment>
    <comment ref="B146" authorId="1">
      <text>
        <r>
          <rPr>
            <sz val="8"/>
            <color indexed="81"/>
            <rFont val="Tahoma"/>
            <family val="2"/>
          </rPr>
          <t>4.
Inserire in questo rigo 
gli introiti derivanti 
da attività occasionali svolte dal Circolo
nei confronti di terzi non tesserati</t>
        </r>
      </text>
    </comment>
    <comment ref="E146" authorId="2">
      <text>
        <r>
          <rPr>
            <b/>
            <sz val="8"/>
            <color indexed="81"/>
            <rFont val="Tahoma"/>
            <family val="2"/>
          </rPr>
          <t>Titolo di 
esenzione:
DPR 633/72
articolo 4
comma 4</t>
        </r>
      </text>
    </comment>
    <comment ref="B147"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147" authorId="2">
      <text>
        <r>
          <rPr>
            <b/>
            <sz val="8"/>
            <color indexed="81"/>
            <rFont val="Tahoma"/>
            <family val="2"/>
          </rPr>
          <t>Titolo di 
esenzione:
DPR 633/72
articolo 4
comma 4</t>
        </r>
      </text>
    </comment>
    <comment ref="I147" authorId="2">
      <text>
        <r>
          <rPr>
            <b/>
            <sz val="8"/>
            <color indexed="81"/>
            <rFont val="Tahoma"/>
            <family val="2"/>
          </rPr>
          <t>Sulle attività istituzionali (ricreative) l'IVA non è dovuta, e l'ISI si calcola sull'intero ammontare</t>
        </r>
      </text>
    </comment>
    <comment ref="J147" authorId="2">
      <text>
        <r>
          <rPr>
            <b/>
            <sz val="8"/>
            <color indexed="81"/>
            <rFont val="Tahoma"/>
            <family val="2"/>
          </rPr>
          <t>Titolo di 
esenzione:
DPR 917/86
articolo 148
comma 3</t>
        </r>
      </text>
    </comment>
    <comment ref="B148"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148" authorId="2">
      <text>
        <r>
          <rPr>
            <b/>
            <sz val="8"/>
            <color indexed="81"/>
            <rFont val="Tahoma"/>
            <family val="2"/>
          </rPr>
          <t>Titolo di 
esenzione:
DPR 633/72
articolo 4
comma 4</t>
        </r>
      </text>
    </comment>
    <comment ref="I148" authorId="2">
      <text>
        <r>
          <rPr>
            <b/>
            <sz val="8"/>
            <color indexed="81"/>
            <rFont val="Tahoma"/>
            <family val="2"/>
          </rPr>
          <t>L'ISI 
si versa una volta all'anno su base forfetaria.
Vedasi foglio
"ISI su apparecchi"</t>
        </r>
      </text>
    </comment>
    <comment ref="J148" authorId="2">
      <text>
        <r>
          <rPr>
            <b/>
            <sz val="8"/>
            <color indexed="81"/>
            <rFont val="Tahoma"/>
            <family val="2"/>
          </rPr>
          <t>Titolo di 
esenzione:
DPR 917/86
articolo 148
comma 3</t>
        </r>
      </text>
    </comment>
    <comment ref="B149"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149" authorId="2">
      <text>
        <r>
          <rPr>
            <b/>
            <sz val="8"/>
            <color indexed="81"/>
            <rFont val="Tahoma"/>
            <family val="2"/>
          </rPr>
          <t>Le attività 
turistico 
ricettive, 
anche 
verso soci 
tesserati, 
sono 
considerate commerciali 
solo ai fini
IVA</t>
        </r>
      </text>
    </comment>
    <comment ref="J149" authorId="2">
      <text>
        <r>
          <rPr>
            <b/>
            <sz val="8"/>
            <color indexed="81"/>
            <rFont val="Tahoma"/>
            <family val="2"/>
          </rPr>
          <t>Titolo di 
esenzione:
DPR  917/86
articolo 148
comma 5</t>
        </r>
      </text>
    </comment>
    <comment ref="B150"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150" authorId="2">
      <text>
        <r>
          <rPr>
            <b/>
            <sz val="8"/>
            <color indexed="81"/>
            <rFont val="Tahoma"/>
            <family val="2"/>
          </rPr>
          <t>Le attività 
turistico 
ricettive, 
anche 
verso soci 
tesserati, 
sono 
considerate commerciali 
solo ai fini 
IVA</t>
        </r>
      </text>
    </comment>
    <comment ref="J150" authorId="2">
      <text>
        <r>
          <rPr>
            <b/>
            <sz val="8"/>
            <color indexed="81"/>
            <rFont val="Tahoma"/>
            <family val="2"/>
          </rPr>
          <t>Titolo di 
esenzione:
DPR  917/86
articolo 148
comma 5</t>
        </r>
      </text>
    </comment>
    <comment ref="B151"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152"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53"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54"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155"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155" authorId="0">
      <text>
        <r>
          <rPr>
            <sz val="8"/>
            <color indexed="81"/>
            <rFont val="Tahoma"/>
            <family val="2"/>
          </rPr>
          <t>L'introito, al netto dell'IVA, è assoggettato a Imposta sugli intrattenimenti.</t>
        </r>
      </text>
    </comment>
    <comment ref="B156"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156" authorId="0">
      <text>
        <r>
          <rPr>
            <sz val="8"/>
            <color indexed="81"/>
            <rFont val="Tahoma"/>
            <family val="2"/>
          </rPr>
          <t>L'introito, al netto dell'IVA, è assoggettato a Imposta sugli intrattenimenti.</t>
        </r>
      </text>
    </comment>
    <comment ref="B157"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158"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158" authorId="2">
      <text>
        <r>
          <rPr>
            <b/>
            <sz val="8"/>
            <color indexed="81"/>
            <rFont val="Tahoma"/>
            <family val="2"/>
          </rPr>
          <t>Titolo di 
esenzione:
DL 460/87
articolo 2
comma 2</t>
        </r>
      </text>
    </comment>
    <comment ref="H158" authorId="2">
      <text>
        <r>
          <rPr>
            <b/>
            <sz val="8"/>
            <color indexed="81"/>
            <rFont val="Tahoma"/>
            <family val="2"/>
          </rPr>
          <t>Titolo di 
esenzione:
DL 460/87
articolo 2
comma 2</t>
        </r>
      </text>
    </comment>
    <comment ref="J158" authorId="2">
      <text>
        <r>
          <rPr>
            <b/>
            <sz val="8"/>
            <color indexed="81"/>
            <rFont val="Tahoma"/>
            <family val="2"/>
          </rPr>
          <t>Titolo di 
esenzione:
DPR 917/86
articolo 143
comma 3, a)</t>
        </r>
      </text>
    </comment>
    <comment ref="B160"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160" authorId="2">
      <text>
        <r>
          <rPr>
            <b/>
            <sz val="8"/>
            <color indexed="81"/>
            <rFont val="Tahoma"/>
            <family val="2"/>
          </rPr>
          <t>Titolo di 
esenzione:
DPR 633/72
articolo 4
comma 4</t>
        </r>
      </text>
    </comment>
    <comment ref="J160" authorId="2">
      <text>
        <r>
          <rPr>
            <b/>
            <sz val="8"/>
            <color indexed="81"/>
            <rFont val="Tahoma"/>
            <family val="2"/>
          </rPr>
          <t>Titolo di 
esenzione:
DPR 917/86
articolo 148
comma 1</t>
        </r>
      </text>
    </comment>
    <comment ref="B161"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161" authorId="2">
      <text>
        <r>
          <rPr>
            <b/>
            <sz val="8"/>
            <color indexed="81"/>
            <rFont val="Tahoma"/>
            <family val="2"/>
          </rPr>
          <t>Titolo di 
esenzione:
DPR 633/72
articolo 4
commi 6 e 7</t>
        </r>
      </text>
    </comment>
    <comment ref="J161" authorId="2">
      <text>
        <r>
          <rPr>
            <b/>
            <sz val="8"/>
            <color indexed="81"/>
            <rFont val="Tahoma"/>
            <family val="2"/>
          </rPr>
          <t>Titolo di 
esenzione:
DPR  917/86
articolo 148
comma 5</t>
        </r>
      </text>
    </comment>
    <comment ref="B162"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162" authorId="2">
      <text>
        <r>
          <rPr>
            <b/>
            <sz val="8"/>
            <color indexed="81"/>
            <rFont val="Tahoma"/>
            <family val="2"/>
          </rPr>
          <t>Titolo di 
esenzione:
DPR 633/72
articolo 4
comma 4</t>
        </r>
      </text>
    </comment>
    <comment ref="J162" authorId="2">
      <text>
        <r>
          <rPr>
            <b/>
            <sz val="8"/>
            <color indexed="81"/>
            <rFont val="Tahoma"/>
            <family val="2"/>
          </rPr>
          <t>Titolo di 
esenzione:
DPR 917/86
articolo 148
comma 3</t>
        </r>
      </text>
    </comment>
    <comment ref="B163" authorId="1">
      <text>
        <r>
          <rPr>
            <sz val="8"/>
            <color indexed="81"/>
            <rFont val="Tahoma"/>
            <family val="2"/>
          </rPr>
          <t>4.
Inserire in questo rigo 
gli introiti derivanti 
da attività occasionali svolte dal Circolo
nei confronti di terzi non tesserati</t>
        </r>
      </text>
    </comment>
    <comment ref="E163" authorId="2">
      <text>
        <r>
          <rPr>
            <b/>
            <sz val="8"/>
            <color indexed="81"/>
            <rFont val="Tahoma"/>
            <family val="2"/>
          </rPr>
          <t>Titolo di 
esenzione:
DPR 633/72
articolo 4
comma 4</t>
        </r>
      </text>
    </comment>
    <comment ref="B164"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164" authorId="2">
      <text>
        <r>
          <rPr>
            <b/>
            <sz val="8"/>
            <color indexed="81"/>
            <rFont val="Tahoma"/>
            <family val="2"/>
          </rPr>
          <t>Titolo di 
esenzione:
DPR 633/72
articolo 4
comma 4</t>
        </r>
      </text>
    </comment>
    <comment ref="I164" authorId="2">
      <text>
        <r>
          <rPr>
            <b/>
            <sz val="8"/>
            <color indexed="81"/>
            <rFont val="Tahoma"/>
            <family val="2"/>
          </rPr>
          <t>Sulle attività istituzionali (ricreative) l'IVA non è dovuta, e l'ISI si calcola sull'intero ammontare</t>
        </r>
      </text>
    </comment>
    <comment ref="J164" authorId="2">
      <text>
        <r>
          <rPr>
            <b/>
            <sz val="8"/>
            <color indexed="81"/>
            <rFont val="Tahoma"/>
            <family val="2"/>
          </rPr>
          <t>Titolo di 
esenzione:
DPR 917/86
articolo 148
comma 3</t>
        </r>
      </text>
    </comment>
    <comment ref="B165"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165" authorId="2">
      <text>
        <r>
          <rPr>
            <b/>
            <sz val="8"/>
            <color indexed="81"/>
            <rFont val="Tahoma"/>
            <family val="2"/>
          </rPr>
          <t>Titolo di 
esenzione:
DPR 633/72
articolo 4
comma 4</t>
        </r>
      </text>
    </comment>
    <comment ref="I165" authorId="2">
      <text>
        <r>
          <rPr>
            <b/>
            <sz val="8"/>
            <color indexed="81"/>
            <rFont val="Tahoma"/>
            <family val="2"/>
          </rPr>
          <t>L'ISI 
si versa una volta all'anno su base forfetaria.
Vedasi foglio
"ISI su apparecchi"</t>
        </r>
      </text>
    </comment>
    <comment ref="J165" authorId="2">
      <text>
        <r>
          <rPr>
            <b/>
            <sz val="8"/>
            <color indexed="81"/>
            <rFont val="Tahoma"/>
            <family val="2"/>
          </rPr>
          <t>Titolo di 
esenzione:
DPR 917/86
articolo 148
comma 3</t>
        </r>
      </text>
    </comment>
    <comment ref="B166"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166" authorId="2">
      <text>
        <r>
          <rPr>
            <b/>
            <sz val="8"/>
            <color indexed="81"/>
            <rFont val="Tahoma"/>
            <family val="2"/>
          </rPr>
          <t>Le attività 
turistico 
ricettive, 
anche 
verso soci 
tesserati, 
sono 
considerate commerciali 
solo ai fini
IVA</t>
        </r>
      </text>
    </comment>
    <comment ref="J166" authorId="2">
      <text>
        <r>
          <rPr>
            <b/>
            <sz val="8"/>
            <color indexed="81"/>
            <rFont val="Tahoma"/>
            <family val="2"/>
          </rPr>
          <t>Titolo di 
esenzione:
DPR  917/86
articolo 148
comma 5</t>
        </r>
      </text>
    </comment>
    <comment ref="B167"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167" authorId="2">
      <text>
        <r>
          <rPr>
            <b/>
            <sz val="8"/>
            <color indexed="81"/>
            <rFont val="Tahoma"/>
            <family val="2"/>
          </rPr>
          <t>Le attività 
turistico 
ricettive, 
anche 
verso soci 
tesserati, 
sono 
considerate commerciali 
solo ai fini 
IVA</t>
        </r>
      </text>
    </comment>
    <comment ref="J167" authorId="2">
      <text>
        <r>
          <rPr>
            <b/>
            <sz val="8"/>
            <color indexed="81"/>
            <rFont val="Tahoma"/>
            <family val="2"/>
          </rPr>
          <t>Titolo di 
esenzione:
DPR  917/86
articolo 148
comma 5</t>
        </r>
      </text>
    </comment>
    <comment ref="B168"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169"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70"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71"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172"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172" authorId="0">
      <text>
        <r>
          <rPr>
            <sz val="8"/>
            <color indexed="81"/>
            <rFont val="Tahoma"/>
            <family val="2"/>
          </rPr>
          <t>L'introito, al netto dell'IVA, è assoggettato a Imposta sugli intrattenimenti.</t>
        </r>
      </text>
    </comment>
    <comment ref="B173"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173" authorId="0">
      <text>
        <r>
          <rPr>
            <sz val="8"/>
            <color indexed="81"/>
            <rFont val="Tahoma"/>
            <family val="2"/>
          </rPr>
          <t>L'introito, al netto dell'IVA, è assoggettato a Imposta sugli intrattenimenti.</t>
        </r>
      </text>
    </comment>
    <comment ref="B174"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175"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175" authorId="2">
      <text>
        <r>
          <rPr>
            <b/>
            <sz val="8"/>
            <color indexed="81"/>
            <rFont val="Tahoma"/>
            <family val="2"/>
          </rPr>
          <t>Titolo di 
esenzione:
DL 460/87
articolo 2
comma 2</t>
        </r>
      </text>
    </comment>
    <comment ref="H175" authorId="2">
      <text>
        <r>
          <rPr>
            <b/>
            <sz val="8"/>
            <color indexed="81"/>
            <rFont val="Tahoma"/>
            <family val="2"/>
          </rPr>
          <t>Titolo di 
esenzione:
DL 460/87
articolo 2
comma 2</t>
        </r>
      </text>
    </comment>
    <comment ref="J175" authorId="2">
      <text>
        <r>
          <rPr>
            <b/>
            <sz val="8"/>
            <color indexed="81"/>
            <rFont val="Tahoma"/>
            <family val="2"/>
          </rPr>
          <t>Titolo di 
esenzione:
DPR 917/86
articolo 143
comma 3, a)</t>
        </r>
      </text>
    </comment>
    <comment ref="B177"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177" authorId="2">
      <text>
        <r>
          <rPr>
            <b/>
            <sz val="8"/>
            <color indexed="81"/>
            <rFont val="Tahoma"/>
            <family val="2"/>
          </rPr>
          <t>Titolo di 
esenzione:
DPR 633/72
articolo 4
comma 4</t>
        </r>
      </text>
    </comment>
    <comment ref="J177" authorId="2">
      <text>
        <r>
          <rPr>
            <b/>
            <sz val="8"/>
            <color indexed="81"/>
            <rFont val="Tahoma"/>
            <family val="2"/>
          </rPr>
          <t>Titolo di 
esenzione:
DPR 917/86
articolo 148
comma 1</t>
        </r>
      </text>
    </comment>
    <comment ref="B178"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178" authorId="2">
      <text>
        <r>
          <rPr>
            <b/>
            <sz val="8"/>
            <color indexed="81"/>
            <rFont val="Tahoma"/>
            <family val="2"/>
          </rPr>
          <t>Titolo di 
esenzione:
DPR 633/72
articolo 4
commi 6 e 7</t>
        </r>
      </text>
    </comment>
    <comment ref="J178" authorId="2">
      <text>
        <r>
          <rPr>
            <b/>
            <sz val="8"/>
            <color indexed="81"/>
            <rFont val="Tahoma"/>
            <family val="2"/>
          </rPr>
          <t>Titolo di 
esenzione:
DPR  917/86
articolo 148
comma 5</t>
        </r>
      </text>
    </comment>
    <comment ref="B179"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179" authorId="2">
      <text>
        <r>
          <rPr>
            <b/>
            <sz val="8"/>
            <color indexed="81"/>
            <rFont val="Tahoma"/>
            <family val="2"/>
          </rPr>
          <t>Titolo di 
esenzione:
DPR 633/72
articolo 4
comma 4</t>
        </r>
      </text>
    </comment>
    <comment ref="J179" authorId="2">
      <text>
        <r>
          <rPr>
            <b/>
            <sz val="8"/>
            <color indexed="81"/>
            <rFont val="Tahoma"/>
            <family val="2"/>
          </rPr>
          <t>Titolo di 
esenzione:
DPR 917/86
articolo 148
comma 3</t>
        </r>
      </text>
    </comment>
    <comment ref="B180" authorId="1">
      <text>
        <r>
          <rPr>
            <sz val="8"/>
            <color indexed="81"/>
            <rFont val="Tahoma"/>
            <family val="2"/>
          </rPr>
          <t>4.
Inserire in questo rigo 
gli introiti derivanti 
da attività occasionali svolte dal Circolo
nei confronti di terzi non tesserati</t>
        </r>
      </text>
    </comment>
    <comment ref="E180" authorId="2">
      <text>
        <r>
          <rPr>
            <b/>
            <sz val="8"/>
            <color indexed="81"/>
            <rFont val="Tahoma"/>
            <family val="2"/>
          </rPr>
          <t>Titolo di 
esenzione:
DPR 633/72
articolo 4
comma 4</t>
        </r>
      </text>
    </comment>
    <comment ref="B181"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181" authorId="2">
      <text>
        <r>
          <rPr>
            <b/>
            <sz val="8"/>
            <color indexed="81"/>
            <rFont val="Tahoma"/>
            <family val="2"/>
          </rPr>
          <t>Titolo di 
esenzione:
DPR 633/72
articolo 4
comma 4</t>
        </r>
      </text>
    </comment>
    <comment ref="I181" authorId="2">
      <text>
        <r>
          <rPr>
            <b/>
            <sz val="8"/>
            <color indexed="81"/>
            <rFont val="Tahoma"/>
            <family val="2"/>
          </rPr>
          <t>Sulle attività istituzionali (ricreative) l'IVA non è dovuta, e l'ISI si calcola sull'intero ammontare</t>
        </r>
      </text>
    </comment>
    <comment ref="J181" authorId="2">
      <text>
        <r>
          <rPr>
            <b/>
            <sz val="8"/>
            <color indexed="81"/>
            <rFont val="Tahoma"/>
            <family val="2"/>
          </rPr>
          <t>Titolo di 
esenzione:
DPR 917/86
articolo 148
comma 3</t>
        </r>
      </text>
    </comment>
    <comment ref="B182"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182" authorId="2">
      <text>
        <r>
          <rPr>
            <b/>
            <sz val="8"/>
            <color indexed="81"/>
            <rFont val="Tahoma"/>
            <family val="2"/>
          </rPr>
          <t>Titolo di 
esenzione:
DPR 633/72
articolo 4
comma 4</t>
        </r>
      </text>
    </comment>
    <comment ref="I182" authorId="2">
      <text>
        <r>
          <rPr>
            <b/>
            <sz val="8"/>
            <color indexed="81"/>
            <rFont val="Tahoma"/>
            <family val="2"/>
          </rPr>
          <t>L'ISI 
si versa una volta all'anno su base forfetaria.
Vedasi foglio
"ISI su apparecchi"</t>
        </r>
      </text>
    </comment>
    <comment ref="J182" authorId="2">
      <text>
        <r>
          <rPr>
            <b/>
            <sz val="8"/>
            <color indexed="81"/>
            <rFont val="Tahoma"/>
            <family val="2"/>
          </rPr>
          <t>Titolo di 
esenzione:
DPR 917/86
articolo 148
comma 3</t>
        </r>
      </text>
    </comment>
    <comment ref="B183"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183" authorId="2">
      <text>
        <r>
          <rPr>
            <b/>
            <sz val="8"/>
            <color indexed="81"/>
            <rFont val="Tahoma"/>
            <family val="2"/>
          </rPr>
          <t>Le attività 
turistico 
ricettive, 
anche 
verso soci 
tesserati, 
sono 
considerate commerciali 
solo ai fini
IVA</t>
        </r>
      </text>
    </comment>
    <comment ref="J183" authorId="2">
      <text>
        <r>
          <rPr>
            <b/>
            <sz val="8"/>
            <color indexed="81"/>
            <rFont val="Tahoma"/>
            <family val="2"/>
          </rPr>
          <t>Titolo di 
esenzione:
DPR  917/86
articolo 148
comma 5</t>
        </r>
      </text>
    </comment>
    <comment ref="B184"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184" authorId="2">
      <text>
        <r>
          <rPr>
            <b/>
            <sz val="8"/>
            <color indexed="81"/>
            <rFont val="Tahoma"/>
            <family val="2"/>
          </rPr>
          <t>Le attività 
turistico 
ricettive, 
anche 
verso soci 
tesserati, 
sono 
considerate commerciali 
solo ai fini 
IVA</t>
        </r>
      </text>
    </comment>
    <comment ref="J184" authorId="2">
      <text>
        <r>
          <rPr>
            <b/>
            <sz val="8"/>
            <color indexed="81"/>
            <rFont val="Tahoma"/>
            <family val="2"/>
          </rPr>
          <t>Titolo di 
esenzione:
DPR  917/86
articolo 148
comma 5</t>
        </r>
      </text>
    </comment>
    <comment ref="B185"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186"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87"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188"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189"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189" authorId="0">
      <text>
        <r>
          <rPr>
            <sz val="8"/>
            <color indexed="81"/>
            <rFont val="Tahoma"/>
            <family val="2"/>
          </rPr>
          <t>L'introito, al netto dell'IVA, è assoggettato a Imposta sugli intrattenimenti.</t>
        </r>
      </text>
    </comment>
    <comment ref="B190"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190" authorId="0">
      <text>
        <r>
          <rPr>
            <sz val="8"/>
            <color indexed="81"/>
            <rFont val="Tahoma"/>
            <family val="2"/>
          </rPr>
          <t>L'introito, al netto dell'IVA, è assoggettato a Imposta sugli intrattenimenti.</t>
        </r>
      </text>
    </comment>
    <comment ref="B191"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192"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192" authorId="2">
      <text>
        <r>
          <rPr>
            <b/>
            <sz val="8"/>
            <color indexed="81"/>
            <rFont val="Tahoma"/>
            <family val="2"/>
          </rPr>
          <t>Titolo di 
esenzione:
DL 460/87
articolo 2
comma 2</t>
        </r>
      </text>
    </comment>
    <comment ref="H192" authorId="2">
      <text>
        <r>
          <rPr>
            <b/>
            <sz val="8"/>
            <color indexed="81"/>
            <rFont val="Tahoma"/>
            <family val="2"/>
          </rPr>
          <t>Titolo di 
esenzione:
DL 460/87
articolo 2
comma 2</t>
        </r>
      </text>
    </comment>
    <comment ref="J192" authorId="2">
      <text>
        <r>
          <rPr>
            <b/>
            <sz val="8"/>
            <color indexed="81"/>
            <rFont val="Tahoma"/>
            <family val="2"/>
          </rPr>
          <t>Titolo di 
esenzione:
DPR 917/86
articolo 143
comma 3, a)</t>
        </r>
      </text>
    </comment>
    <comment ref="B194"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194" authorId="2">
      <text>
        <r>
          <rPr>
            <b/>
            <sz val="8"/>
            <color indexed="81"/>
            <rFont val="Tahoma"/>
            <family val="2"/>
          </rPr>
          <t>Titolo di 
esenzione:
DPR 633/72
articolo 4
comma 4</t>
        </r>
      </text>
    </comment>
    <comment ref="J194" authorId="2">
      <text>
        <r>
          <rPr>
            <b/>
            <sz val="8"/>
            <color indexed="81"/>
            <rFont val="Tahoma"/>
            <family val="2"/>
          </rPr>
          <t>Titolo di 
esenzione:
DPR 917/86
articolo 148
comma 1</t>
        </r>
      </text>
    </comment>
    <comment ref="B195"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195" authorId="2">
      <text>
        <r>
          <rPr>
            <b/>
            <sz val="8"/>
            <color indexed="81"/>
            <rFont val="Tahoma"/>
            <family val="2"/>
          </rPr>
          <t>Titolo di 
esenzione:
DPR 633/72
articolo 4
commi 6 e 7</t>
        </r>
      </text>
    </comment>
    <comment ref="J195" authorId="2">
      <text>
        <r>
          <rPr>
            <b/>
            <sz val="8"/>
            <color indexed="81"/>
            <rFont val="Tahoma"/>
            <family val="2"/>
          </rPr>
          <t>Titolo di 
esenzione:
DPR  917/86
articolo 148
comma 5</t>
        </r>
      </text>
    </comment>
    <comment ref="B196"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196" authorId="2">
      <text>
        <r>
          <rPr>
            <b/>
            <sz val="8"/>
            <color indexed="81"/>
            <rFont val="Tahoma"/>
            <family val="2"/>
          </rPr>
          <t>Titolo di 
esenzione:
DPR 633/72
articolo 4
comma 4</t>
        </r>
      </text>
    </comment>
    <comment ref="J196" authorId="2">
      <text>
        <r>
          <rPr>
            <b/>
            <sz val="8"/>
            <color indexed="81"/>
            <rFont val="Tahoma"/>
            <family val="2"/>
          </rPr>
          <t>Titolo di 
esenzione:
DPR 917/86
articolo 148
comma 3</t>
        </r>
      </text>
    </comment>
    <comment ref="B197" authorId="1">
      <text>
        <r>
          <rPr>
            <sz val="8"/>
            <color indexed="81"/>
            <rFont val="Tahoma"/>
            <family val="2"/>
          </rPr>
          <t>4.
Inserire in questo rigo 
gli introiti derivanti 
da attività occasionali svolte dal Circolo
nei confronti di terzi non tesserati</t>
        </r>
      </text>
    </comment>
    <comment ref="E197" authorId="2">
      <text>
        <r>
          <rPr>
            <b/>
            <sz val="8"/>
            <color indexed="81"/>
            <rFont val="Tahoma"/>
            <family val="2"/>
          </rPr>
          <t>Titolo di 
esenzione:
DPR 633/72
articolo 4
comma 4</t>
        </r>
      </text>
    </comment>
    <comment ref="B198"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198" authorId="2">
      <text>
        <r>
          <rPr>
            <b/>
            <sz val="8"/>
            <color indexed="81"/>
            <rFont val="Tahoma"/>
            <family val="2"/>
          </rPr>
          <t>Titolo di 
esenzione:
DPR 633/72
articolo 4
comma 4</t>
        </r>
      </text>
    </comment>
    <comment ref="I198" authorId="2">
      <text>
        <r>
          <rPr>
            <b/>
            <sz val="8"/>
            <color indexed="81"/>
            <rFont val="Tahoma"/>
            <family val="2"/>
          </rPr>
          <t>Sulle attività istituzionali (ricreative) l'IVA non è dovuta, e l'ISI si calcola sull'intero ammontare</t>
        </r>
      </text>
    </comment>
    <comment ref="J198" authorId="2">
      <text>
        <r>
          <rPr>
            <b/>
            <sz val="8"/>
            <color indexed="81"/>
            <rFont val="Tahoma"/>
            <family val="2"/>
          </rPr>
          <t>Titolo di 
esenzione:
DPR 917/86
articolo 148
comma 3</t>
        </r>
      </text>
    </comment>
    <comment ref="B199"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199" authorId="2">
      <text>
        <r>
          <rPr>
            <b/>
            <sz val="8"/>
            <color indexed="81"/>
            <rFont val="Tahoma"/>
            <family val="2"/>
          </rPr>
          <t>Titolo di 
esenzione:
DPR 633/72
articolo 4
comma 4</t>
        </r>
      </text>
    </comment>
    <comment ref="I199" authorId="2">
      <text>
        <r>
          <rPr>
            <b/>
            <sz val="8"/>
            <color indexed="81"/>
            <rFont val="Tahoma"/>
            <family val="2"/>
          </rPr>
          <t>L'ISI 
si versa una volta all'anno su base forfetaria.
Vedasi foglio
"ISI su apparecchi"</t>
        </r>
      </text>
    </comment>
    <comment ref="J199" authorId="2">
      <text>
        <r>
          <rPr>
            <b/>
            <sz val="8"/>
            <color indexed="81"/>
            <rFont val="Tahoma"/>
            <family val="2"/>
          </rPr>
          <t>Titolo di 
esenzione:
DPR 917/86
articolo 148
comma 3</t>
        </r>
      </text>
    </comment>
    <comment ref="B200"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200" authorId="2">
      <text>
        <r>
          <rPr>
            <b/>
            <sz val="8"/>
            <color indexed="81"/>
            <rFont val="Tahoma"/>
            <family val="2"/>
          </rPr>
          <t>Le attività 
turistico 
ricettive, 
anche 
verso soci 
tesserati, 
sono 
considerate commerciali 
solo ai fini
IVA</t>
        </r>
      </text>
    </comment>
    <comment ref="J200" authorId="2">
      <text>
        <r>
          <rPr>
            <b/>
            <sz val="8"/>
            <color indexed="81"/>
            <rFont val="Tahoma"/>
            <family val="2"/>
          </rPr>
          <t>Titolo di 
esenzione:
DPR  917/86
articolo 148
comma 5</t>
        </r>
      </text>
    </comment>
    <comment ref="B201"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201" authorId="2">
      <text>
        <r>
          <rPr>
            <b/>
            <sz val="8"/>
            <color indexed="81"/>
            <rFont val="Tahoma"/>
            <family val="2"/>
          </rPr>
          <t>Le attività 
turistico 
ricettive, 
anche 
verso soci 
tesserati, 
sono 
considerate commerciali 
solo ai fini 
IVA</t>
        </r>
      </text>
    </comment>
    <comment ref="J201" authorId="2">
      <text>
        <r>
          <rPr>
            <b/>
            <sz val="8"/>
            <color indexed="81"/>
            <rFont val="Tahoma"/>
            <family val="2"/>
          </rPr>
          <t>Titolo di 
esenzione:
DPR  917/86
articolo 148
comma 5</t>
        </r>
      </text>
    </comment>
    <comment ref="B202"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203"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204"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205"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206"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206" authorId="0">
      <text>
        <r>
          <rPr>
            <sz val="8"/>
            <color indexed="81"/>
            <rFont val="Tahoma"/>
            <family val="2"/>
          </rPr>
          <t>L'introito, al netto dell'IVA, è assoggettato a Imposta sugli intrattenimenti.</t>
        </r>
      </text>
    </comment>
    <comment ref="B207"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207" authorId="0">
      <text>
        <r>
          <rPr>
            <sz val="8"/>
            <color indexed="81"/>
            <rFont val="Tahoma"/>
            <family val="2"/>
          </rPr>
          <t>L'introito, al netto dell'IVA, è assoggettato a Imposta sugli intrattenimenti.</t>
        </r>
      </text>
    </comment>
    <comment ref="B208"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209"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209" authorId="2">
      <text>
        <r>
          <rPr>
            <b/>
            <sz val="8"/>
            <color indexed="81"/>
            <rFont val="Tahoma"/>
            <family val="2"/>
          </rPr>
          <t>Titolo di 
esenzione:
DL 460/87
articolo 2
comma 2</t>
        </r>
      </text>
    </comment>
    <comment ref="H209" authorId="2">
      <text>
        <r>
          <rPr>
            <b/>
            <sz val="8"/>
            <color indexed="81"/>
            <rFont val="Tahoma"/>
            <family val="2"/>
          </rPr>
          <t>Titolo di 
esenzione:
DL 460/87
articolo 2
comma 2</t>
        </r>
      </text>
    </comment>
    <comment ref="J209" authorId="2">
      <text>
        <r>
          <rPr>
            <b/>
            <sz val="8"/>
            <color indexed="81"/>
            <rFont val="Tahoma"/>
            <family val="2"/>
          </rPr>
          <t>Titolo di 
esenzione:
DPR 917/86
articolo 143
comma 3, a)</t>
        </r>
      </text>
    </comment>
    <comment ref="B211" authorId="1">
      <text>
        <r>
          <rPr>
            <b/>
            <sz val="9"/>
            <color indexed="81"/>
            <rFont val="Arial Narrow"/>
            <family val="2"/>
          </rPr>
          <t>1</t>
        </r>
        <r>
          <rPr>
            <sz val="9"/>
            <color indexed="81"/>
            <rFont val="Arial Narrow"/>
            <family val="2"/>
          </rPr>
          <t xml:space="preserve">.   
Sono le quote associative
(tesseramento) e le quote di iscrizione e di partecipazione alle attività del circolo, quote per l'uso di strutture anche sportive. 
Le attività istituzionali e statutarie 
</t>
        </r>
        <r>
          <rPr>
            <b/>
            <sz val="9"/>
            <color rgb="FFFF0000"/>
            <rFont val="Arial Narrow"/>
          </rPr>
          <t>rivolte solo ai soci tesserati</t>
        </r>
        <r>
          <rPr>
            <sz val="9"/>
            <color rgb="FFFF0000"/>
            <rFont val="Arial Narrow"/>
          </rPr>
          <t xml:space="preserve"> </t>
        </r>
        <r>
          <rPr>
            <sz val="9"/>
            <color indexed="81"/>
            <rFont val="Arial Narrow"/>
            <family val="2"/>
          </rPr>
          <t xml:space="preserve">
non rilevano mai ai fini fiscali.
TUIR art 148, co. 3
Legge IVA art. 4, co. 4</t>
        </r>
      </text>
    </comment>
    <comment ref="E211" authorId="2">
      <text>
        <r>
          <rPr>
            <b/>
            <sz val="8"/>
            <color indexed="81"/>
            <rFont val="Tahoma"/>
            <family val="2"/>
          </rPr>
          <t>Titolo di 
esenzione:
DPR 633/72
articolo 4
comma 4</t>
        </r>
      </text>
    </comment>
    <comment ref="J211" authorId="2">
      <text>
        <r>
          <rPr>
            <b/>
            <sz val="8"/>
            <color indexed="81"/>
            <rFont val="Tahoma"/>
            <family val="2"/>
          </rPr>
          <t>Titolo di 
esenzione:
DPR 917/86
articolo 148
comma 1</t>
        </r>
      </text>
    </comment>
    <comment ref="B212" authorId="1">
      <text>
        <r>
          <rPr>
            <b/>
            <sz val="9"/>
            <color indexed="81"/>
            <rFont val="Arial Narrow"/>
            <family val="2"/>
          </rPr>
          <t>2</t>
        </r>
        <r>
          <rPr>
            <sz val="9"/>
            <color indexed="81"/>
            <rFont val="Arial Narrow"/>
            <family val="2"/>
          </rPr>
          <t xml:space="preserve">.
Per le Associazioni di Promozione Sociale (Circoli NOI) aderenti a Ente nazionale con finalità assistenziali riconosciute dal Ministero dell'Interno (NOI Associazione)
la somministrazione di alimenti e bevande (bar)
riservata ai soli soci, all'interno della sede sociale
e complementare alle attività istituzionali, 
</t>
        </r>
        <r>
          <rPr>
            <b/>
            <sz val="9"/>
            <color indexed="81"/>
            <rFont val="Arial Narrow"/>
            <family val="2"/>
          </rPr>
          <t xml:space="preserve">NON si considera attività commerciale 
né agli effetti di IVA (legge IVA, art. 4, co.6)
né agli effetti di IRES e IRAP (TUIR, art. 148, co. 5) </t>
        </r>
      </text>
    </comment>
    <comment ref="E212" authorId="2">
      <text>
        <r>
          <rPr>
            <b/>
            <sz val="8"/>
            <color indexed="81"/>
            <rFont val="Tahoma"/>
            <family val="2"/>
          </rPr>
          <t>Titolo di 
esenzione:
DPR 633/72
articolo 4
commi 6 e 7</t>
        </r>
      </text>
    </comment>
    <comment ref="J212" authorId="2">
      <text>
        <r>
          <rPr>
            <b/>
            <sz val="8"/>
            <color indexed="81"/>
            <rFont val="Tahoma"/>
            <family val="2"/>
          </rPr>
          <t>Titolo di 
esenzione:
DPR  917/86
articolo 148
comma 5</t>
        </r>
      </text>
    </comment>
    <comment ref="B213" authorId="1">
      <text>
        <r>
          <rPr>
            <b/>
            <sz val="8"/>
            <color indexed="81"/>
            <rFont val="Arial Narrow"/>
            <family val="2"/>
          </rPr>
          <t>3</t>
        </r>
        <r>
          <rPr>
            <sz val="8"/>
            <color indexed="81"/>
            <rFont val="Arial Narrow"/>
            <family val="2"/>
          </rPr>
          <t xml:space="preserve">.
</t>
        </r>
        <r>
          <rPr>
            <b/>
            <sz val="8"/>
            <color indexed="81"/>
            <rFont val="Arial Narrow"/>
            <family val="2"/>
          </rPr>
          <t>SPETTACOLO: è un evento, con connotazioni culturali,
in cui lo spettatore partecipa passivamente, assiste o guarda.</t>
        </r>
        <r>
          <rPr>
            <sz val="8"/>
            <color indexed="81"/>
            <rFont val="Arial Narrow"/>
            <family val="2"/>
          </rPr>
          <t xml:space="preserve">
Le attività di spettacolo (Cinema, teatro, balletto, lirica, prosa, operetta, 
commedia musicale, concerti vocali e strumentali con musica dal vivo  
di durata pari o superiore al 50% dell'orario della manifestazione), 
sono attività di promozione socio-culturale e pertanto da ritenersi 
squisitamente istituzionale per il Circolo NOI.
I proventi derivanti dall'attività di spettacolo rivolte ai soli 
soci tesserati non sono imponibili agli effetti dell'IVA 
(Art. 4, commi 4 e 5 del DRP 633/1972)
</t>
        </r>
        <r>
          <rPr>
            <b/>
            <i/>
            <sz val="8"/>
            <color indexed="81"/>
            <rFont val="Arial Narrow"/>
            <family val="2"/>
          </rPr>
          <t xml:space="preserve">Si ha musica dal vivo quando sono utilizzati strumenti polifonici
(chitarra, pianoforte, tastiere, ecc) o basi musicali pre-registrate.
</t>
        </r>
        <r>
          <rPr>
            <sz val="8"/>
            <color indexed="81"/>
            <rFont val="Arial Narrow"/>
            <family val="2"/>
          </rPr>
          <t>ATTENZIONE: Le attività di spettacolo sono tutelate dalla SIAE</t>
        </r>
      </text>
    </comment>
    <comment ref="E213" authorId="2">
      <text>
        <r>
          <rPr>
            <b/>
            <sz val="8"/>
            <color indexed="81"/>
            <rFont val="Tahoma"/>
            <family val="2"/>
          </rPr>
          <t>Titolo di 
esenzione:
DPR 633/72
articolo 4
comma 4</t>
        </r>
      </text>
    </comment>
    <comment ref="J213" authorId="2">
      <text>
        <r>
          <rPr>
            <b/>
            <sz val="8"/>
            <color indexed="81"/>
            <rFont val="Tahoma"/>
            <family val="2"/>
          </rPr>
          <t>Titolo di 
esenzione:
DPR 917/86
articolo 148
comma 3</t>
        </r>
      </text>
    </comment>
    <comment ref="B214" authorId="1">
      <text>
        <r>
          <rPr>
            <sz val="8"/>
            <color indexed="81"/>
            <rFont val="Tahoma"/>
            <family val="2"/>
          </rPr>
          <t>4.
Inserire in questo rigo 
gli introiti derivanti 
da attività occasionali svolte dal Circolo
nei confronti di terzi non tesserati</t>
        </r>
      </text>
    </comment>
    <comment ref="E214" authorId="2">
      <text>
        <r>
          <rPr>
            <b/>
            <sz val="8"/>
            <color indexed="81"/>
            <rFont val="Tahoma"/>
            <family val="2"/>
          </rPr>
          <t>Titolo di 
esenzione:
DPR 633/72
articolo 4
comma 4</t>
        </r>
      </text>
    </comment>
    <comment ref="B215" authorId="1">
      <text>
        <r>
          <rPr>
            <b/>
            <sz val="8"/>
            <color indexed="81"/>
            <rFont val="Arial Narrow"/>
            <family val="2"/>
          </rPr>
          <t>5</t>
        </r>
        <r>
          <rPr>
            <sz val="8"/>
            <color indexed="81"/>
            <rFont val="Arial Narrow"/>
            <family val="2"/>
          </rPr>
          <t xml:space="preserve">.
Introiti derivanti da Intrattenimenti musicali e danzanti </t>
        </r>
        <r>
          <rPr>
            <u/>
            <sz val="8"/>
            <color indexed="81"/>
            <rFont val="Arial Narrow"/>
            <family val="2"/>
          </rPr>
          <t>a pagamento riservati 
ai soli soci tesserat</t>
        </r>
        <r>
          <rPr>
            <sz val="8"/>
            <color indexed="81"/>
            <rFont val="Arial Narrow"/>
            <family val="2"/>
          </rPr>
          <t xml:space="preserve">i. Sono assoggettati solo a Imposta sugli Intrattenimenti (16%).
I proventi derivanti dall'attività di intrattenimento rivolte ai soli soci tesserati 
non sono imponibili agli effetti dell'IVA (Art. 4, commi 4 e 5 del DRP 633/1972)
Intrettenimenti sono "Intrattenimenti musicali di qualsiasi genere e trattenimenti
danzanti quando l'esecuzione di musica dal vivo sia di durata inferiore al 50% 
dell'orario complessivo della manifestazione".
</t>
        </r>
        <r>
          <rPr>
            <b/>
            <sz val="8"/>
            <color indexed="81"/>
            <rFont val="Arial Narrow"/>
            <family val="2"/>
          </rPr>
          <t xml:space="preserve">Per intrattenimento si intende l'animazione che provoca il divertimento 
e implica la partecipazione attiva e il coivolgimento del pubblico 
che gioca, canta e balla.   
</t>
        </r>
        <r>
          <rPr>
            <sz val="8"/>
            <color indexed="81"/>
            <rFont val="Arial Narrow"/>
            <family val="2"/>
          </rPr>
          <t xml:space="preserve">ATTENZIONE: </t>
        </r>
        <r>
          <rPr>
            <sz val="8"/>
            <color indexed="81"/>
            <rFont val="Tahoma"/>
            <family val="2"/>
          </rPr>
          <t>L</t>
        </r>
        <r>
          <rPr>
            <sz val="8"/>
            <color indexed="81"/>
            <rFont val="Tahoma"/>
            <family val="2"/>
          </rPr>
          <t xml:space="preserve">a musica di sottofondo NON è intrattenimento.
</t>
        </r>
      </text>
    </comment>
    <comment ref="E215" authorId="2">
      <text>
        <r>
          <rPr>
            <b/>
            <sz val="8"/>
            <color indexed="81"/>
            <rFont val="Tahoma"/>
            <family val="2"/>
          </rPr>
          <t>Titolo di 
esenzione:
DPR 633/72
articolo 4
comma 4</t>
        </r>
      </text>
    </comment>
    <comment ref="I215" authorId="2">
      <text>
        <r>
          <rPr>
            <b/>
            <sz val="8"/>
            <color indexed="81"/>
            <rFont val="Tahoma"/>
            <family val="2"/>
          </rPr>
          <t>Sulle attività istituzionali (ricreative) l'IVA non è dovuta, e l'ISI si calcola sull'intero ammontare</t>
        </r>
      </text>
    </comment>
    <comment ref="J215" authorId="2">
      <text>
        <r>
          <rPr>
            <b/>
            <sz val="8"/>
            <color indexed="81"/>
            <rFont val="Tahoma"/>
            <family val="2"/>
          </rPr>
          <t>Titolo di 
esenzione:
DPR 917/86
articolo 148
comma 3</t>
        </r>
      </text>
    </comment>
    <comment ref="B216" authorId="1">
      <text>
        <r>
          <rPr>
            <b/>
            <sz val="8"/>
            <color indexed="81"/>
            <rFont val="Arial Narrow"/>
            <family val="2"/>
          </rPr>
          <t>6</t>
        </r>
        <r>
          <rPr>
            <sz val="8"/>
            <color indexed="81"/>
            <rFont val="Arial Narrow"/>
            <family val="2"/>
          </rPr>
          <t xml:space="preserve">.
Si precisa che il soggetto obbligato al rapporto trobutario per gli introiti derivanti da giochi e video giochi è il GESTORE (noleggiatore) NON l'esercente (Circolo). ISI 8% e IVA 20% sono calcolate su importi forfetari annualmente determinati da Circolare Ministeriale destinata ai gestori.
</t>
        </r>
        <r>
          <rPr>
            <b/>
            <sz val="14"/>
            <color indexed="10"/>
            <rFont val="Arial Narrow"/>
            <family val="2"/>
          </rPr>
          <t>DEROGA
Sugli apparecchi da intrattenimento, il Circolo NOI non versa IVA perché trattasi di attività istituzionale, e l'ISI, calcolata su importi forfetari, si versa una volta l'anno. 
(Vedasi foglio "ISIapparecchi")</t>
        </r>
        <r>
          <rPr>
            <sz val="11"/>
            <color indexed="81"/>
            <rFont val="Arial Narrow"/>
            <family val="2"/>
          </rPr>
          <t xml:space="preserve">
</t>
        </r>
        <r>
          <rPr>
            <i/>
            <sz val="8"/>
            <color indexed="81"/>
            <rFont val="Arial Narrow"/>
            <family val="2"/>
          </rPr>
          <t>Non è previsto un rigo per la stessa attività rivolta a terzi perché tale eventualità non è possibile senza apposita licenza di pubblica sicurezza, e per la quale, oltre all'Imposta sugli Intrattenimenti (16%)
sarebbe dovuta anche l'IVA 20%</t>
        </r>
      </text>
    </comment>
    <comment ref="E216" authorId="2">
      <text>
        <r>
          <rPr>
            <b/>
            <sz val="8"/>
            <color indexed="81"/>
            <rFont val="Tahoma"/>
            <family val="2"/>
          </rPr>
          <t>Titolo di 
esenzione:
DPR 633/72
articolo 4
comma 4</t>
        </r>
      </text>
    </comment>
    <comment ref="I216" authorId="2">
      <text>
        <r>
          <rPr>
            <b/>
            <sz val="8"/>
            <color indexed="81"/>
            <rFont val="Tahoma"/>
            <family val="2"/>
          </rPr>
          <t>L'ISI 
si versa una volta all'anno su base forfetaria.
Vedasi foglio
"ISI su apparecchi"</t>
        </r>
      </text>
    </comment>
    <comment ref="J216" authorId="2">
      <text>
        <r>
          <rPr>
            <b/>
            <sz val="8"/>
            <color indexed="81"/>
            <rFont val="Tahoma"/>
            <family val="2"/>
          </rPr>
          <t>Titolo di 
esenzione:
DPR 917/86
articolo 148
comma 3</t>
        </r>
      </text>
    </comment>
    <comment ref="B217" authorId="1">
      <text>
        <r>
          <rPr>
            <b/>
            <sz val="8"/>
            <color indexed="81"/>
            <rFont val="Arial Narrow"/>
            <family val="2"/>
          </rPr>
          <t>7</t>
        </r>
        <r>
          <rPr>
            <sz val="8"/>
            <color indexed="81"/>
            <rFont val="Arial Narrow"/>
            <family val="2"/>
          </rPr>
          <t xml:space="preserve">.
Per le associazioni di Promozione Sociale, aderenti
ad associazione nazionale con finalità assistenziali
riconosciute dal Ministero dell'Interno 
l'organizzazione di soggiorni turistici riservati ai soli soci, 
e complementare alle attività istituzionali, 
NON si considera attività commerciale agli effetti 
delle imposte dirette (IRES e IRAP), 
quindi </t>
        </r>
        <r>
          <rPr>
            <u/>
            <sz val="8"/>
            <color indexed="81"/>
            <rFont val="Arial Narrow"/>
            <family val="2"/>
          </rPr>
          <t>è soggetta solo all'IVA</t>
        </r>
        <r>
          <rPr>
            <sz val="8"/>
            <color indexed="81"/>
            <rFont val="Arial Narrow"/>
            <family val="2"/>
          </rPr>
          <t>.</t>
        </r>
      </text>
    </comment>
    <comment ref="E217" authorId="2">
      <text>
        <r>
          <rPr>
            <b/>
            <sz val="8"/>
            <color indexed="81"/>
            <rFont val="Tahoma"/>
            <family val="2"/>
          </rPr>
          <t>Le attività 
turistico 
ricettive, 
anche 
verso soci 
tesserati, 
sono 
considerate commerciali 
solo ai fini
IVA</t>
        </r>
      </text>
    </comment>
    <comment ref="J217" authorId="2">
      <text>
        <r>
          <rPr>
            <b/>
            <sz val="8"/>
            <color indexed="81"/>
            <rFont val="Tahoma"/>
            <family val="2"/>
          </rPr>
          <t>Titolo di 
esenzione:
DPR  917/86
articolo 148
comma 5</t>
        </r>
      </text>
    </comment>
    <comment ref="B218" authorId="1">
      <text>
        <r>
          <rPr>
            <b/>
            <sz val="8"/>
            <color indexed="81"/>
            <rFont val="Arial Narrow"/>
            <family val="2"/>
          </rPr>
          <t>8</t>
        </r>
        <r>
          <rPr>
            <sz val="8"/>
            <color indexed="81"/>
            <rFont val="Arial Narrow"/>
            <family val="2"/>
          </rPr>
          <t xml:space="preserve">.
Per le associazioni di Promozione Sociale, aderenti
ad associazione nazionale con finalità assistenziali
riconosciute dal Ministero dell'Interno
l'organizzazione di viaggi riservati ai soli soci, 
e complementare alle attività istituzionali, 
NON si considera attività commerciali agli effetti delle imposte
dirette (IRES e IRAP), quindi </t>
        </r>
        <r>
          <rPr>
            <u/>
            <sz val="8"/>
            <color indexed="81"/>
            <rFont val="Arial Narrow"/>
            <family val="2"/>
          </rPr>
          <t>è soggetta solo all'IVA</t>
        </r>
        <r>
          <rPr>
            <sz val="8"/>
            <color indexed="81"/>
            <rFont val="Arial Narrow"/>
            <family val="2"/>
          </rPr>
          <t xml:space="preserve">.
</t>
        </r>
      </text>
    </comment>
    <comment ref="E218" authorId="2">
      <text>
        <r>
          <rPr>
            <b/>
            <sz val="8"/>
            <color indexed="81"/>
            <rFont val="Tahoma"/>
            <family val="2"/>
          </rPr>
          <t>Le attività 
turistico 
ricettive, 
anche 
verso soci 
tesserati, 
sono 
considerate commerciali 
solo ai fini 
IVA</t>
        </r>
      </text>
    </comment>
    <comment ref="J218" authorId="2">
      <text>
        <r>
          <rPr>
            <b/>
            <sz val="8"/>
            <color indexed="81"/>
            <rFont val="Tahoma"/>
            <family val="2"/>
          </rPr>
          <t>Titolo di 
esenzione:
DPR  917/86
articolo 148
comma 5</t>
        </r>
      </text>
    </comment>
    <comment ref="B219" authorId="1">
      <text>
        <r>
          <rPr>
            <b/>
            <sz val="10"/>
            <color indexed="81"/>
            <rFont val="Arial Narrow"/>
            <family val="2"/>
          </rPr>
          <t>9</t>
        </r>
        <r>
          <rPr>
            <sz val="10"/>
            <color indexed="81"/>
            <rFont val="Arial Narrow"/>
            <family val="2"/>
          </rPr>
          <t xml:space="preserve">.
Inserire in questo rigo gli introiti derivanti 
da tutte le attività commerciali svolte dal Circolo
come da commento nel rigo,
comprese </t>
        </r>
        <r>
          <rPr>
            <b/>
            <sz val="10"/>
            <color indexed="81"/>
            <rFont val="Arial Narrow"/>
            <family val="2"/>
          </rPr>
          <t>Sponsorizzazioni</t>
        </r>
        <r>
          <rPr>
            <sz val="10"/>
            <color indexed="81"/>
            <rFont val="Arial Narrow"/>
            <family val="2"/>
          </rPr>
          <t xml:space="preserve"> e</t>
        </r>
        <r>
          <rPr>
            <b/>
            <sz val="10"/>
            <color indexed="81"/>
            <rFont val="Arial Narrow"/>
            <family val="2"/>
          </rPr>
          <t xml:space="preserve"> pubblicità</t>
        </r>
        <r>
          <rPr>
            <sz val="10"/>
            <color indexed="81"/>
            <rFont val="Arial Narrow"/>
            <family val="2"/>
          </rPr>
          <t xml:space="preserve"> 
(obbligatoriamente fatturate) e l'</t>
        </r>
        <r>
          <rPr>
            <b/>
            <sz val="10"/>
            <color indexed="81"/>
            <rFont val="Arial Narrow"/>
            <family val="2"/>
          </rPr>
          <t>utilizzo di locali anche a soci tesserati.</t>
        </r>
        <r>
          <rPr>
            <sz val="10"/>
            <color indexed="81"/>
            <rFont val="Arial Narrow"/>
            <family val="2"/>
          </rPr>
          <t xml:space="preserve">
</t>
        </r>
      </text>
    </comment>
    <comment ref="B220" authorId="1">
      <text>
        <r>
          <rPr>
            <b/>
            <sz val="8"/>
            <color indexed="81"/>
            <rFont val="Arial Narrow"/>
            <family val="2"/>
          </rPr>
          <t>10</t>
        </r>
        <r>
          <rPr>
            <sz val="8"/>
            <color indexed="81"/>
            <rFont val="Arial Narrow"/>
            <family val="2"/>
          </rPr>
          <t xml:space="preserve">.
</t>
        </r>
        <r>
          <rPr>
            <sz val="8"/>
            <color indexed="81"/>
            <rFont val="Arial"/>
            <family val="2"/>
          </rPr>
          <t>Le attività di spettacolo</t>
        </r>
        <r>
          <rPr>
            <sz val="8"/>
            <color indexed="81"/>
            <rFont val="Arial Narrow"/>
            <family val="2"/>
          </rPr>
          <t xml:space="preserve">: </t>
        </r>
        <r>
          <rPr>
            <sz val="8"/>
            <color indexed="81"/>
            <rFont val="Arial Narrow"/>
            <family val="2"/>
          </rPr>
          <t xml:space="preserve"> 
- </t>
        </r>
        <r>
          <rPr>
            <b/>
            <sz val="8"/>
            <color indexed="81"/>
            <rFont val="Arial Narrow"/>
            <family val="2"/>
          </rPr>
          <t>Esecuzioni musicali di musica dal vivo con durata pari o superiore al 50% dell'orario complessivo di apertura al pubblico, anche in discoteche e sale da ballo, 
- Lezioni collettive di ballo, Corsi mascherati e in costume, Rievocazioni storiche, Giostre e Manifestazioni similari</t>
        </r>
        <r>
          <rPr>
            <sz val="8"/>
            <color indexed="81"/>
            <rFont val="Arial Narrow"/>
            <family val="2"/>
          </rPr>
          <t xml:space="preserve">, 
</t>
        </r>
        <r>
          <rPr>
            <sz val="8"/>
            <color indexed="81"/>
            <rFont val="Arial"/>
            <family val="2"/>
          </rPr>
          <t>svolte nei confronti sia di soci tesserati che di terzi non tesserati, producono introiti assoggettabili a IVA 20% e a Imposte Dirette.</t>
        </r>
        <r>
          <rPr>
            <sz val="8"/>
            <color indexed="81"/>
            <rFont val="Arial Narrow"/>
            <family val="2"/>
          </rPr>
          <t xml:space="preserv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221" authorId="1">
      <text>
        <r>
          <rPr>
            <b/>
            <sz val="8"/>
            <color indexed="81"/>
            <rFont val="Arial Narrow"/>
            <family val="2"/>
          </rPr>
          <t>11</t>
        </r>
        <r>
          <rPr>
            <sz val="8"/>
            <color indexed="81"/>
            <rFont val="Arial Narrow"/>
            <family val="2"/>
          </rPr>
          <t>.
Le attività di spettacolo (</t>
        </r>
        <r>
          <rPr>
            <b/>
            <sz val="8"/>
            <color indexed="81"/>
            <rFont val="Arial Narrow"/>
            <family val="2"/>
          </rPr>
          <t xml:space="preserve">Cinema, sport, </t>
        </r>
        <r>
          <rPr>
            <b/>
            <sz val="8"/>
            <color indexed="81"/>
            <rFont val="Arial Narrow"/>
            <family val="2"/>
          </rPr>
          <t>teatro, balletto, lirica, prosa, operetta, commedia musicale, rivista, concerti vocali e strumentali, attività circensi e spettacolo viaggiante, burattini e marionette</t>
        </r>
        <r>
          <rPr>
            <sz val="8"/>
            <color indexed="81"/>
            <rFont val="Arial Narrow"/>
            <family val="2"/>
          </rPr>
          <t xml:space="preserve">), svolte anche nei confronti di terzi (non tesserati) producono attività commerciale e i relativi proventi sono assoggettati a IVA 10% e a Imposte Dirette.
</t>
        </r>
        <r>
          <rPr>
            <b/>
            <sz val="8"/>
            <color indexed="81"/>
            <rFont val="Arial Narrow"/>
            <family val="2"/>
          </rPr>
          <t xml:space="preserve">SPETTACOLO: è un evento, con connotazioni culturali,
in cui lo spettatore partecipa passivamente, assiste o guarda.
</t>
        </r>
        <r>
          <rPr>
            <b/>
            <i/>
            <sz val="8"/>
            <color indexed="81"/>
            <rFont val="Arial Narrow"/>
            <family val="2"/>
          </rPr>
          <t>Si ha musica dal vivo quando sono utilizzati strumenti polifonici
(chitarra, pianoforte, tastiere, ecc) o basi musicali pre-registrate.</t>
        </r>
      </text>
    </comment>
    <comment ref="B222" authorId="1">
      <text>
        <r>
          <rPr>
            <b/>
            <sz val="8"/>
            <color indexed="81"/>
            <rFont val="Arial Narrow"/>
            <family val="2"/>
          </rPr>
          <t>12</t>
        </r>
        <r>
          <rPr>
            <sz val="8"/>
            <color indexed="81"/>
            <rFont val="Arial Narrow"/>
            <family val="2"/>
          </rPr>
          <t>.
Inserire qui gli incassi da:
- Somministrazione di pasti anche a soci
- Somministrazioni di bar a non soci
- Somministrazione di pasti nelle feste e sagre, 
   senza intrattenimento musicale</t>
        </r>
        <r>
          <rPr>
            <sz val="8"/>
            <color indexed="81"/>
            <rFont val="Tahoma"/>
            <family val="2"/>
          </rPr>
          <t xml:space="preserve">
</t>
        </r>
      </text>
    </comment>
    <comment ref="B223" authorId="0">
      <text>
        <r>
          <rPr>
            <b/>
            <sz val="8"/>
            <color indexed="81"/>
            <rFont val="Arial Narrow"/>
            <family val="2"/>
          </rPr>
          <t>13</t>
        </r>
        <r>
          <rPr>
            <sz val="8"/>
            <color indexed="81"/>
            <rFont val="Arial Narrow"/>
            <family val="2"/>
          </rPr>
          <t xml:space="preserve">.
Intrattenimenti musicali e danzanti con ingresso libero, ma con
</t>
        </r>
        <r>
          <rPr>
            <u/>
            <sz val="8"/>
            <color indexed="81"/>
            <rFont val="Arial Narrow"/>
            <family val="2"/>
          </rPr>
          <t>somministrazioni di alimenti, pasti e bevande a pagamento</t>
        </r>
        <r>
          <rPr>
            <sz val="8"/>
            <color indexed="81"/>
            <rFont val="Arial Narrow"/>
            <family val="2"/>
          </rPr>
          <t xml:space="preserve">.
E' il classico introito derivante da feste e sagre rivolte a chiunque.
E' soggetto a: IVA, Imposta sugli Intrattenimenti, Imposte Dirette.
</t>
        </r>
        <r>
          <rPr>
            <b/>
            <sz val="8"/>
            <color indexed="81"/>
            <rFont val="Arial Narrow"/>
            <family val="2"/>
          </rPr>
          <t xml:space="preserve">Per intrattenimento si intende l'animazione che provoca il divertimento e implica la partecipazione attiva e il coivolgimento del pubblico che gioca, canta e balla.
La musica di sottofonfo NON è intrattenimento.
</t>
        </r>
        <r>
          <rPr>
            <b/>
            <sz val="8"/>
            <color indexed="10"/>
            <rFont val="Arial Narrow"/>
            <family val="2"/>
          </rPr>
          <t>EVENTUALI RACCOLTE PUBBLICHE DI FONDI SVOLTE IN OCCASIONE DI FESTE E SAGRE LOCALI, VANNO INSERITE NELLA CASELLA 16</t>
        </r>
      </text>
    </comment>
    <comment ref="I223" authorId="0">
      <text>
        <r>
          <rPr>
            <sz val="8"/>
            <color indexed="81"/>
            <rFont val="Tahoma"/>
            <family val="2"/>
          </rPr>
          <t>L'introito, al netto dell'IVA, è assoggettato a Imposta sugli intrattenimenti.</t>
        </r>
      </text>
    </comment>
    <comment ref="B224" authorId="1">
      <text>
        <r>
          <rPr>
            <sz val="8"/>
            <color indexed="81"/>
            <rFont val="Arial Narrow"/>
            <family val="2"/>
          </rPr>
          <t>14.
Introiti derivanti da Intrattenimenti musicali e danzanti a pagamento,
con musica riprodotta (o eseguita dal vivo ma per meno del 50%
dell'orario di durata dell'attività) in qualsiasi occasione (anche durante feste e sagre) e senza somministrazione di alimenti, pasti e bevamde. Tali introiti sono assoggettati a IVA 20% quali servizi di intrattenimento, e all'Imposta sugli Intrattenimenti.</t>
        </r>
        <r>
          <rPr>
            <sz val="8"/>
            <color indexed="81"/>
            <rFont val="Tahoma"/>
            <family val="2"/>
          </rPr>
          <t xml:space="preserve">
</t>
        </r>
        <r>
          <rPr>
            <b/>
            <sz val="8"/>
            <color indexed="81"/>
            <rFont val="Tahoma"/>
            <family val="2"/>
          </rPr>
          <t xml:space="preserve">Per intrattenimento si intende l'animazione che provoca il divertimento e implica la partecipazione attiva e il coivolgimento del pubblico che gioca, canta e balla.
</t>
        </r>
        <r>
          <rPr>
            <sz val="8"/>
            <color indexed="81"/>
            <rFont val="Tahoma"/>
            <family val="2"/>
          </rPr>
          <t>La musica di sottofondo NON è intrattenimento.</t>
        </r>
      </text>
    </comment>
    <comment ref="I224" authorId="0">
      <text>
        <r>
          <rPr>
            <sz val="8"/>
            <color indexed="81"/>
            <rFont val="Tahoma"/>
            <family val="2"/>
          </rPr>
          <t>L'introito, al netto dell'IVA, è assoggettato a Imposta sugli intrattenimenti.</t>
        </r>
      </text>
    </comment>
    <comment ref="B225" authorId="1">
      <text>
        <r>
          <rPr>
            <b/>
            <sz val="10"/>
            <color indexed="81"/>
            <rFont val="Arial Narrow"/>
            <family val="2"/>
          </rPr>
          <t>15</t>
        </r>
        <r>
          <rPr>
            <sz val="10"/>
            <color indexed="81"/>
            <rFont val="Arial Narrow"/>
            <family val="2"/>
          </rPr>
          <t xml:space="preserve">.
</t>
        </r>
        <r>
          <rPr>
            <b/>
            <sz val="10"/>
            <color indexed="81"/>
            <rFont val="Arial Narrow"/>
            <family val="2"/>
          </rPr>
          <t>Le erogazioni liberali, il contributo del 5x1000 le donazioni manuali di modico valore sono introiti che non costituiscono materia imponibile né per le imposte indirette (Iva), né per le imposteb dirette (Ires e Irap)</t>
        </r>
        <r>
          <rPr>
            <sz val="10"/>
            <color indexed="81"/>
            <rFont val="Arial Narrow"/>
            <family val="2"/>
          </rPr>
          <t>.</t>
        </r>
      </text>
    </comment>
    <comment ref="B226" authorId="1">
      <text>
        <r>
          <rPr>
            <b/>
            <sz val="8"/>
            <color indexed="81"/>
            <rFont val="Tahoma"/>
            <family val="2"/>
          </rPr>
          <t xml:space="preserve">16.
Non concorrono in ogni caso alla formazione del reddito degli enti non commerciali, i fondi pervenuti a seguito di raccolte pubbliche effettuate occasionalmente, anche mediante offerte di beni di modico valore o di servizi ai sovventori, in concomitanza di celebrazioni, ricorrenze o campagne di sensibilizzazione (D.L. 460/1997, articolo 2, comma 1).
</t>
        </r>
        <r>
          <rPr>
            <b/>
            <sz val="8"/>
            <color indexed="12"/>
            <rFont val="Tahoma"/>
            <family val="2"/>
          </rPr>
          <t>Tali attività, fermo restando il regime di esclusione dall'IVA sono esenti da ogni altro tributo (D.L. 460/1997, articolo 2, comma 2), compresa l'imposta sugli spettacoli, o intrattenimenti (D.L. 460/1997, art. 23, commi 1 e 2).</t>
        </r>
        <r>
          <rPr>
            <b/>
            <sz val="8"/>
            <color indexed="81"/>
            <rFont val="Tahoma"/>
            <family val="2"/>
          </rPr>
          <t xml:space="preserve">
</t>
        </r>
        <r>
          <rPr>
            <b/>
            <sz val="8"/>
            <color indexed="16"/>
            <rFont val="Tahoma"/>
            <family val="2"/>
          </rPr>
          <t>CONDIZIONE
L'attività (non più di una volta l'anno) deve essere comunicata prima dell'inizio all'Ufficio accertatore (SIAE)
Di ogni manifestazione occorre produrre relativo prospetto di bilancio con entrate, spese e destinazione del ricavato.</t>
        </r>
      </text>
    </comment>
    <comment ref="E226" authorId="2">
      <text>
        <r>
          <rPr>
            <b/>
            <sz val="8"/>
            <color indexed="81"/>
            <rFont val="Tahoma"/>
            <family val="2"/>
          </rPr>
          <t>Titolo di 
esenzione:
DL 460/87
articolo 2
comma 2</t>
        </r>
      </text>
    </comment>
    <comment ref="H226" authorId="2">
      <text>
        <r>
          <rPr>
            <b/>
            <sz val="8"/>
            <color indexed="81"/>
            <rFont val="Tahoma"/>
            <family val="2"/>
          </rPr>
          <t>Titolo di 
esenzione:
DL 460/87
articolo 2
comma 2</t>
        </r>
      </text>
    </comment>
    <comment ref="J226" authorId="2">
      <text>
        <r>
          <rPr>
            <b/>
            <sz val="8"/>
            <color indexed="81"/>
            <rFont val="Tahoma"/>
            <family val="2"/>
          </rPr>
          <t>Titolo di 
esenzione:
DPR 917/86
articolo 143
comma 3, a)</t>
        </r>
      </text>
    </comment>
  </commentList>
</comments>
</file>

<file path=xl/comments3.xml><?xml version="1.0" encoding="utf-8"?>
<comments xmlns="http://schemas.openxmlformats.org/spreadsheetml/2006/main">
  <authors>
    <author>Tarcisio Verdari</author>
    <author>Tarcisio</author>
  </authors>
  <commentList>
    <comment ref="B1" authorId="0">
      <text>
        <r>
          <rPr>
            <b/>
            <sz val="8"/>
            <color indexed="81"/>
            <rFont val="Tahoma"/>
            <family val="2"/>
          </rPr>
          <t>I dati anagrafici vanno inseriti nello spazio previsto all'inizio della scheda "Note"</t>
        </r>
      </text>
    </comment>
    <comment ref="G7" authorId="1">
      <text>
        <r>
          <rPr>
            <b/>
            <sz val="8"/>
            <color indexed="81"/>
            <rFont val="Tahoma"/>
            <family val="2"/>
          </rPr>
          <t>Quando il 16 del mese cade di sabato o di domenica o di giorno festivo, la scadenza è posticipata al primo giorno lavorativo seguente</t>
        </r>
      </text>
    </comment>
  </commentList>
</comments>
</file>

<file path=xl/comments4.xml><?xml version="1.0" encoding="utf-8"?>
<comments xmlns="http://schemas.openxmlformats.org/spreadsheetml/2006/main">
  <authors>
    <author>Tarcisio Verdari</author>
    <author>PROPRIETARIO</author>
  </authors>
  <commentList>
    <comment ref="C1" authorId="0">
      <text>
        <r>
          <rPr>
            <b/>
            <sz val="8"/>
            <color indexed="81"/>
            <rFont val="Tahoma"/>
            <family val="2"/>
          </rPr>
          <t>I dati anagrafici vanno inseriti nello spazio previsto all'inizio della scheda "Note"</t>
        </r>
      </text>
    </comment>
    <comment ref="C6" authorId="1">
      <text>
        <r>
          <rPr>
            <b/>
            <sz val="8"/>
            <color indexed="81"/>
            <rFont val="Tahoma"/>
            <family val="2"/>
          </rPr>
          <t xml:space="preserve">Indicare 
il numero
degli 
apparecchi
posseduti 
dal Circolo.
</t>
        </r>
        <r>
          <rPr>
            <i/>
            <sz val="8"/>
            <color indexed="81"/>
            <rFont val="Tahoma"/>
            <family val="2"/>
          </rPr>
          <t>Per quelli
a noleggio
se ne deve
occupare
il gestore.</t>
        </r>
      </text>
    </comment>
    <comment ref="D6" authorId="1">
      <text>
        <r>
          <rPr>
            <b/>
            <sz val="8"/>
            <color indexed="81"/>
            <rFont val="Tahoma"/>
            <family val="2"/>
          </rPr>
          <t>L'ISI si calcola al netto dell'IVA in quanto dovuta. Poiché sulle attività istituzionali l'iva non è mai dovuta, l'ISI si calcola sull'imponibile forfetario lordo.</t>
        </r>
      </text>
    </comment>
    <comment ref="C8" authorId="1">
      <text>
        <r>
          <rPr>
            <b/>
            <sz val="8"/>
            <color indexed="81"/>
            <rFont val="Tahoma"/>
            <family val="2"/>
          </rPr>
          <t>Indicare il numero
degli apparecchi
posseduti dal Circolo.</t>
        </r>
        <r>
          <rPr>
            <sz val="8"/>
            <color indexed="81"/>
            <rFont val="Tahoma"/>
            <family val="2"/>
          </rPr>
          <t xml:space="preserve">
</t>
        </r>
        <r>
          <rPr>
            <i/>
            <sz val="8"/>
            <color indexed="81"/>
            <rFont val="Tahoma"/>
            <family val="2"/>
          </rPr>
          <t>Per quelli a noleggio
se ne deve occupare
il gestore.</t>
        </r>
      </text>
    </comment>
    <comment ref="C9" authorId="1">
      <text>
        <r>
          <rPr>
            <b/>
            <sz val="8"/>
            <color indexed="81"/>
            <rFont val="Tahoma"/>
            <family val="2"/>
          </rPr>
          <t>Indicare il numero
degli apparecchi
posseduti dal Circolo.</t>
        </r>
        <r>
          <rPr>
            <sz val="8"/>
            <color indexed="81"/>
            <rFont val="Tahoma"/>
            <family val="2"/>
          </rPr>
          <t xml:space="preserve">
</t>
        </r>
        <r>
          <rPr>
            <i/>
            <sz val="8"/>
            <color indexed="81"/>
            <rFont val="Tahoma"/>
            <family val="2"/>
          </rPr>
          <t>Per quelli a noleggio
se ne deve occupare
il gestore.</t>
        </r>
      </text>
    </comment>
    <comment ref="C10" authorId="1">
      <text>
        <r>
          <rPr>
            <b/>
            <sz val="8"/>
            <color indexed="81"/>
            <rFont val="Tahoma"/>
            <family val="2"/>
          </rPr>
          <t>Indicare il numero
degli apparecchi
posseduti dal Circolo.</t>
        </r>
        <r>
          <rPr>
            <sz val="8"/>
            <color indexed="81"/>
            <rFont val="Tahoma"/>
            <family val="2"/>
          </rPr>
          <t xml:space="preserve">
</t>
        </r>
        <r>
          <rPr>
            <i/>
            <sz val="8"/>
            <color indexed="81"/>
            <rFont val="Tahoma"/>
            <family val="2"/>
          </rPr>
          <t>Per quelli a noleggio
se ne deve occupare
il gestore.</t>
        </r>
      </text>
    </comment>
    <comment ref="C11" authorId="1">
      <text>
        <r>
          <rPr>
            <b/>
            <sz val="8"/>
            <color indexed="81"/>
            <rFont val="Tahoma"/>
            <family val="2"/>
          </rPr>
          <t>Indicare il numero
degli apparecchi
posseduti dal Circolo.</t>
        </r>
        <r>
          <rPr>
            <sz val="8"/>
            <color indexed="81"/>
            <rFont val="Tahoma"/>
            <family val="2"/>
          </rPr>
          <t xml:space="preserve">
</t>
        </r>
        <r>
          <rPr>
            <i/>
            <sz val="8"/>
            <color indexed="81"/>
            <rFont val="Tahoma"/>
            <family val="2"/>
          </rPr>
          <t>Per quelli a noleggio
se ne deve occupare
il gestore.</t>
        </r>
      </text>
    </comment>
    <comment ref="C12" authorId="1">
      <text>
        <r>
          <rPr>
            <b/>
            <sz val="8"/>
            <color indexed="81"/>
            <rFont val="Tahoma"/>
            <family val="2"/>
          </rPr>
          <t>Indicare il numero
degli apparecchi
posseduti dal Circolo.</t>
        </r>
        <r>
          <rPr>
            <sz val="8"/>
            <color indexed="81"/>
            <rFont val="Tahoma"/>
            <family val="2"/>
          </rPr>
          <t xml:space="preserve">
</t>
        </r>
        <r>
          <rPr>
            <i/>
            <sz val="8"/>
            <color indexed="81"/>
            <rFont val="Tahoma"/>
            <family val="2"/>
          </rPr>
          <t>Per quelli a noleggio
se ne deve occupare
il gestore.</t>
        </r>
      </text>
    </comment>
    <comment ref="C13" authorId="1">
      <text>
        <r>
          <rPr>
            <b/>
            <sz val="8"/>
            <color indexed="81"/>
            <rFont val="Tahoma"/>
            <family val="2"/>
          </rPr>
          <t>Indicare il numero
degli apparecchi
posseduti dal Circolo.</t>
        </r>
        <r>
          <rPr>
            <sz val="8"/>
            <color indexed="81"/>
            <rFont val="Tahoma"/>
            <family val="2"/>
          </rPr>
          <t xml:space="preserve">
</t>
        </r>
        <r>
          <rPr>
            <i/>
            <sz val="8"/>
            <color indexed="81"/>
            <rFont val="Tahoma"/>
            <family val="2"/>
          </rPr>
          <t>Per quelli a noleggio
se ne deve occupare
il gestore.</t>
        </r>
      </text>
    </comment>
    <comment ref="G14" authorId="1">
      <text>
        <r>
          <rPr>
            <sz val="7"/>
            <color indexed="81"/>
            <rFont val="Tahoma"/>
            <family val="2"/>
          </rPr>
          <t>Quando il 16 del mese cade di sabato o di domenica o di giorno festivo, la scadenza è posticipata al primo giorno lavorativo seguente</t>
        </r>
      </text>
    </comment>
  </commentList>
</comments>
</file>

<file path=xl/comments5.xml><?xml version="1.0" encoding="utf-8"?>
<comments xmlns="http://schemas.openxmlformats.org/spreadsheetml/2006/main">
  <authors>
    <author>Tarcisio Verdari</author>
    <author>PROPRIETARIO</author>
  </authors>
  <commentList>
    <comment ref="B2" authorId="0">
      <text>
        <r>
          <rPr>
            <sz val="8"/>
            <color indexed="81"/>
            <rFont val="Tahoma"/>
            <family val="2"/>
          </rPr>
          <t>I dati anagrafici vanno inseriti nello spazio previsto all'inizio della scheda "Note"</t>
        </r>
      </text>
    </comment>
    <comment ref="I9" authorId="1">
      <text>
        <r>
          <rPr>
            <sz val="8"/>
            <color indexed="81"/>
            <rFont val="Tahoma"/>
            <family val="2"/>
          </rPr>
          <t>Inserire manualmente
eventuali
introiti per
diritti R/TV</t>
        </r>
      </text>
    </comment>
    <comment ref="I14" authorId="1">
      <text>
        <r>
          <rPr>
            <sz val="8"/>
            <color indexed="81"/>
            <rFont val="Tahoma"/>
            <family val="2"/>
          </rPr>
          <t>Inserire manualmente
eventuali
introiti per
diritti R/TV</t>
        </r>
      </text>
    </comment>
    <comment ref="I19" authorId="1">
      <text>
        <r>
          <rPr>
            <sz val="8"/>
            <color indexed="81"/>
            <rFont val="Tahoma"/>
            <family val="2"/>
          </rPr>
          <t>Inserire manualmente
eventuali
introiti per
diritti R/TV</t>
        </r>
      </text>
    </comment>
    <comment ref="I24" authorId="1">
      <text>
        <r>
          <rPr>
            <sz val="8"/>
            <color indexed="81"/>
            <rFont val="Tahoma"/>
            <family val="2"/>
          </rPr>
          <t>Inserire manualmente
eventuali
introiti per
diritti R/TV</t>
        </r>
      </text>
    </comment>
  </commentList>
</comments>
</file>

<file path=xl/comments6.xml><?xml version="1.0" encoding="utf-8"?>
<comments xmlns="http://schemas.openxmlformats.org/spreadsheetml/2006/main">
  <authors>
    <author>PROPRIETARIO</author>
  </authors>
  <commentList>
    <comment ref="E4" authorId="0">
      <text>
        <r>
          <rPr>
            <b/>
            <sz val="8"/>
            <color indexed="81"/>
            <rFont val="Tahoma"/>
            <family val="2"/>
          </rPr>
          <t>Quando
il 16 del mese 
è sabato 
o domenica 
o festivo, 
la scadenza 
è posticipata 
al primo giorno lavorativo seguente</t>
        </r>
      </text>
    </comment>
  </commentList>
</comments>
</file>

<file path=xl/comments7.xml><?xml version="1.0" encoding="utf-8"?>
<comments xmlns="http://schemas.openxmlformats.org/spreadsheetml/2006/main">
  <authors>
    <author>Tarcisio</author>
  </authors>
  <commentList>
    <comment ref="A3" authorId="0">
      <text>
        <r>
          <rPr>
            <b/>
            <sz val="8"/>
            <color indexed="81"/>
            <rFont val="Tahoma"/>
            <family val="2"/>
          </rPr>
          <t>Inserire i dati nel primo foglio "Note"</t>
        </r>
      </text>
    </comment>
    <comment ref="D10" authorId="0">
      <text>
        <r>
          <rPr>
            <b/>
            <sz val="8"/>
            <color indexed="81"/>
            <rFont val="Tahoma"/>
            <family val="2"/>
          </rPr>
          <t>Inserire il numero della fattura, che deve essere progressivo, iniziando dal n.1 ogni anno.</t>
        </r>
      </text>
    </comment>
    <comment ref="D12" authorId="0">
      <text>
        <r>
          <rPr>
            <b/>
            <sz val="8"/>
            <color indexed="81"/>
            <rFont val="Tahoma"/>
            <family val="2"/>
          </rPr>
          <t>Inserire la data della fattura GG-MM-AAAA</t>
        </r>
      </text>
    </comment>
    <comment ref="C16" authorId="0">
      <text>
        <r>
          <rPr>
            <b/>
            <sz val="8"/>
            <color indexed="81"/>
            <rFont val="Tahoma"/>
            <family val="2"/>
          </rPr>
          <t>Inserire il Nome del destinatario della fattura</t>
        </r>
      </text>
    </comment>
    <comment ref="B17" authorId="0">
      <text>
        <r>
          <rPr>
            <b/>
            <sz val="8"/>
            <color indexed="81"/>
            <rFont val="Tahoma"/>
            <family val="2"/>
          </rPr>
          <t>Indirizzo (Via/Piazza e numero civico)</t>
        </r>
      </text>
    </comment>
    <comment ref="B18" authorId="0">
      <text>
        <r>
          <rPr>
            <b/>
            <sz val="8"/>
            <color indexed="81"/>
            <rFont val="Tahoma"/>
            <family val="2"/>
          </rPr>
          <t>Località, cap, prov.</t>
        </r>
      </text>
    </comment>
    <comment ref="C19" authorId="0">
      <text>
        <r>
          <rPr>
            <b/>
            <sz val="8"/>
            <color indexed="81"/>
            <rFont val="Tahoma"/>
            <family val="2"/>
          </rPr>
          <t>Inserire la Partita IVA 
del destinatario della fattura</t>
        </r>
      </text>
    </comment>
    <comment ref="C20" authorId="0">
      <text>
        <r>
          <rPr>
            <b/>
            <sz val="8"/>
            <color indexed="81"/>
            <rFont val="Tahoma"/>
            <family val="2"/>
          </rPr>
          <t>Inserire il Codice Fiscale del destinatario della fattura</t>
        </r>
      </text>
    </comment>
    <comment ref="E23" authorId="0">
      <text>
        <r>
          <rPr>
            <b/>
            <sz val="8"/>
            <color indexed="81"/>
            <rFont val="Tahoma"/>
            <family val="2"/>
          </rPr>
          <t>Scrivere 
in dettaglio 
la causale 
della fattura: 
Servizi o Beni, Quantità
qualità
prezzo unitario 
al netto dell'IVA</t>
        </r>
      </text>
    </comment>
  </commentList>
</comments>
</file>

<file path=xl/comments8.xml><?xml version="1.0" encoding="utf-8"?>
<comments xmlns="http://schemas.openxmlformats.org/spreadsheetml/2006/main">
  <authors>
    <author>Tarcisio</author>
    <author>Tarcisio Verdari</author>
  </authors>
  <commentList>
    <comment ref="B8" authorId="0">
      <text>
        <r>
          <rPr>
            <b/>
            <sz val="9"/>
            <color indexed="81"/>
            <rFont val="Tahoma"/>
            <family val="2"/>
          </rPr>
          <t>Aliquota così fissata
dalla Finanziaria 2008
Art. 1, 
comma 33, 
lettera e)</t>
        </r>
      </text>
    </comment>
    <comment ref="D8" authorId="0">
      <text>
        <r>
          <rPr>
            <b/>
            <sz val="8"/>
            <color indexed="81"/>
            <rFont val="Tahoma"/>
            <family val="2"/>
          </rPr>
          <t>Non si versa
se inferiore
a 10,33 euro</t>
        </r>
      </text>
    </comment>
    <comment ref="D12" authorId="1">
      <text>
        <r>
          <rPr>
            <b/>
            <sz val="8"/>
            <color indexed="81"/>
            <rFont val="Tahoma"/>
            <family val="2"/>
          </rPr>
          <t>La base imponibile è determinata con i criteri delle Imposte sul Reddito (IRPEG)</t>
        </r>
      </text>
    </comment>
    <comment ref="D23" authorId="0">
      <text>
        <r>
          <rPr>
            <b/>
            <sz val="12"/>
            <color indexed="10"/>
            <rFont val="Tahoma"/>
            <family val="2"/>
          </rPr>
          <t>Deduzione forfetaria dell'imponibile 
agli effetti dell'IRAP.</t>
        </r>
        <r>
          <rPr>
            <b/>
            <sz val="8"/>
            <color indexed="10"/>
            <rFont val="Tahoma"/>
            <family val="2"/>
          </rPr>
          <t xml:space="preserve">
In questa casella appare automaticamente 
l'importo fofetario deducibile 
secondo le schema seguente.
deduzione fino a       se la base imponibile agli effetti dell’IRAP
      €     7.500,00        non supera 180.759,91 €
      €     8,625,00        supera 180.759,91 € ma non 180.834,91 €
      €     3,750,00        supera 180.834,91 € ma non 180.909,91 €
      €     1.875,00        supera 180.909,91 € ma non 180.984,91 €
      €                   0        supera 180.984,91 €
La deduzione si riferisce alla base imponibile, 
non all’imposta. 
Significa che non si versa IRAP fino a 318,75 € 
(€ 7.500,00 x aliquota 4,25%).</t>
        </r>
      </text>
    </comment>
    <comment ref="B25" authorId="1">
      <text>
        <r>
          <rPr>
            <b/>
            <sz val="8"/>
            <color indexed="81"/>
            <rFont val="Tahoma"/>
            <family val="2"/>
          </rPr>
          <t>Immettere la percentuale IRAP in vigore.
Cfr le tabelle regionali</t>
        </r>
      </text>
    </comment>
    <comment ref="D25" authorId="0">
      <text>
        <r>
          <rPr>
            <b/>
            <sz val="8"/>
            <color indexed="81"/>
            <rFont val="Tahoma"/>
            <family val="2"/>
          </rPr>
          <t>Non si versa
se inferiore 
a 10,33 euro</t>
        </r>
      </text>
    </comment>
    <comment ref="D30" authorId="1">
      <text>
        <r>
          <rPr>
            <b/>
            <sz val="8"/>
            <color indexed="81"/>
            <rFont val="Tahoma"/>
            <family val="2"/>
          </rPr>
          <t>Se inferiore a € 123,29 si versa il 100% dell' acconto in unica soluzione entro il mese di Novembre</t>
        </r>
      </text>
    </comment>
    <comment ref="D32" authorId="1">
      <text>
        <r>
          <rPr>
            <b/>
            <sz val="8"/>
            <color indexed="81"/>
            <rFont val="Tahoma"/>
            <family val="2"/>
          </rPr>
          <t>NON si versa se inferiore a € 20,66</t>
        </r>
      </text>
    </comment>
    <comment ref="D38" authorId="1">
      <text>
        <r>
          <rPr>
            <b/>
            <sz val="8"/>
            <color indexed="81"/>
            <rFont val="Tahoma"/>
            <family val="2"/>
          </rPr>
          <t>Se inferiore a € 103,29 si versa il 100% dell' acconto in unica soluzione entro il mese di Novembre</t>
        </r>
      </text>
    </comment>
    <comment ref="D40" authorId="1">
      <text>
        <r>
          <rPr>
            <b/>
            <sz val="8"/>
            <color indexed="81"/>
            <rFont val="Tahoma"/>
            <family val="2"/>
          </rPr>
          <t>NON si versa se inferiore a € 20,66</t>
        </r>
      </text>
    </comment>
  </commentList>
</comments>
</file>

<file path=xl/comments9.xml><?xml version="1.0" encoding="utf-8"?>
<comments xmlns="http://schemas.openxmlformats.org/spreadsheetml/2006/main">
  <authors>
    <author>Tarisio Verdari</author>
  </authors>
  <commentList>
    <comment ref="D5" authorId="0">
      <text>
        <r>
          <rPr>
            <b/>
            <sz val="9"/>
            <color indexed="81"/>
            <rFont val="Arial"/>
          </rPr>
          <t>Inserire giorno mese anno separati da trattino: 30-03-2014</t>
        </r>
      </text>
    </comment>
    <comment ref="D6" authorId="0">
      <text>
        <r>
          <rPr>
            <b/>
            <sz val="9"/>
            <color indexed="81"/>
            <rFont val="Arial"/>
          </rPr>
          <t>Inserire giorno mese anno separati da trattino: 30-03-2014</t>
        </r>
      </text>
    </comment>
  </commentList>
</comments>
</file>

<file path=xl/sharedStrings.xml><?xml version="1.0" encoding="utf-8"?>
<sst xmlns="http://schemas.openxmlformats.org/spreadsheetml/2006/main" count="652" uniqueCount="307">
  <si>
    <t>Categ.</t>
  </si>
  <si>
    <t>AM1</t>
  </si>
  <si>
    <t>AM2</t>
  </si>
  <si>
    <t>AM3</t>
  </si>
  <si>
    <t>AM4</t>
  </si>
  <si>
    <t>AM5</t>
  </si>
  <si>
    <t>AM6</t>
  </si>
  <si>
    <t>Tipologia degli apparecchi</t>
  </si>
  <si>
    <t>IMPOSTA su Apparecchi da intrattenimento</t>
  </si>
  <si>
    <t>Numero Apparecchi</t>
  </si>
  <si>
    <t>Apparecchi per bambini 
(dondoli e cavallucci attivabili a gettone)</t>
  </si>
  <si>
    <r>
      <t xml:space="preserve">Apparecchi elettronici 
</t>
    </r>
    <r>
      <rPr>
        <sz val="10"/>
        <rFont val="Arial Narrow"/>
        <family val="2"/>
      </rPr>
      <t xml:space="preserve">attivabili a moneta o gettone (ruspe e simili) </t>
    </r>
  </si>
  <si>
    <r>
      <t xml:space="preserve">Biliardo </t>
    </r>
    <r>
      <rPr>
        <sz val="10"/>
        <rFont val="Arial Narrow"/>
        <family val="2"/>
      </rPr>
      <t xml:space="preserve">e simili 
attivabili a moneta o gettone </t>
    </r>
  </si>
  <si>
    <t>Entro il 16 marzo</t>
  </si>
  <si>
    <t>Totale dell'Imposta annuale ISI da versare</t>
  </si>
  <si>
    <t>TOTALE</t>
  </si>
  <si>
    <t>IVA</t>
  </si>
  <si>
    <t>IRAP</t>
  </si>
  <si>
    <t>Aliquota 10%</t>
  </si>
  <si>
    <t>Totale</t>
  </si>
  <si>
    <t>Imponibile</t>
  </si>
  <si>
    <t>Gennaio</t>
  </si>
  <si>
    <t>Febbraio</t>
  </si>
  <si>
    <t>Marzo</t>
  </si>
  <si>
    <t>Aprile</t>
  </si>
  <si>
    <t>Maggio</t>
  </si>
  <si>
    <t>Giugno</t>
  </si>
  <si>
    <t>Luglio</t>
  </si>
  <si>
    <t>Agosto</t>
  </si>
  <si>
    <t>Settembre</t>
  </si>
  <si>
    <t>Ottobre</t>
  </si>
  <si>
    <t>Novembre</t>
  </si>
  <si>
    <t>Dicembre</t>
  </si>
  <si>
    <t>16 maggio</t>
  </si>
  <si>
    <t>Detrazione forfetaria</t>
  </si>
  <si>
    <t>Imponibile al</t>
  </si>
  <si>
    <t>Imposta sugli Intrattenimenti</t>
  </si>
  <si>
    <t>al 16%</t>
  </si>
  <si>
    <t>all'8%</t>
  </si>
  <si>
    <t>16 aprile</t>
  </si>
  <si>
    <t>16 luglio</t>
  </si>
  <si>
    <t>16 settembre</t>
  </si>
  <si>
    <t>16 ottobre</t>
  </si>
  <si>
    <t>16 dicembre</t>
  </si>
  <si>
    <t>Calcolo dell'IMPOSTA sugli INTRATTENIMENTI</t>
  </si>
  <si>
    <t>Coefficiente di redditività</t>
  </si>
  <si>
    <t>Schema mensile</t>
  </si>
  <si>
    <t>IVA da versare</t>
  </si>
  <si>
    <t>Foglio di lavoro</t>
  </si>
  <si>
    <t>Contenuto e funzioni operative</t>
  </si>
  <si>
    <t>Detrazione</t>
  </si>
  <si>
    <t>Importo</t>
  </si>
  <si>
    <t>IVA connessa agli Intrattenimenti</t>
  </si>
  <si>
    <t>Eventuali Plusvalenze realizzate</t>
  </si>
  <si>
    <t>Retribuzioni per il personale dipendente</t>
  </si>
  <si>
    <t>Compensi per lavoro autonomo occasionale</t>
  </si>
  <si>
    <t>Interessi passivi</t>
  </si>
  <si>
    <t>Totale Imponibile IRAP</t>
  </si>
  <si>
    <t>Contributi INAIL</t>
  </si>
  <si>
    <t>Spese per apprendisti</t>
  </si>
  <si>
    <t>70% di spesa per formazione lavoro</t>
  </si>
  <si>
    <t>Componenti negativi ai fini Irap</t>
  </si>
  <si>
    <t>Componenti positivi ai fini Irap</t>
  </si>
  <si>
    <t>Liquidazione e versamento mensile utilizzando il modello F24 - codice tributo 6728</t>
  </si>
  <si>
    <t>Totale netto imponibile introiti assoggettati a Imposte sul reddito</t>
  </si>
  <si>
    <t>Calcolo dell'IMPOSTA sul REDDITO</t>
  </si>
  <si>
    <t>Calcolo dell'Imposta Regionale</t>
  </si>
  <si>
    <t>Indennità e rimborsi spese non documentati</t>
  </si>
  <si>
    <t>Aliq.</t>
  </si>
  <si>
    <t>Istruzioni per l'uso delle tabelle di Excel</t>
  </si>
  <si>
    <t>G      E      N      N      A      I      O</t>
  </si>
  <si>
    <t>D     I     C     E     M     B     R     E</t>
  </si>
  <si>
    <t>N    O    V    E    M    B    R    E</t>
  </si>
  <si>
    <t>O      T      T      O      B      R      E</t>
  </si>
  <si>
    <t>S    E    T    T    E    M    B    R    E</t>
  </si>
  <si>
    <t>A      G      O      S      T      O</t>
  </si>
  <si>
    <t>G       I       U       G       N       O</t>
  </si>
  <si>
    <t>L       U       G       L       I       O</t>
  </si>
  <si>
    <t>M      A      G      G      I      O</t>
  </si>
  <si>
    <t>A       P       R       I        L       E</t>
  </si>
  <si>
    <t>M         A          R          Z          O</t>
  </si>
  <si>
    <t>F     E     B     B     R     A     I     O</t>
  </si>
  <si>
    <t>Versamento degli ACCONTI d'Imposta</t>
  </si>
  <si>
    <t>Importi arrotondati</t>
  </si>
  <si>
    <t>Codice Tributo</t>
  </si>
  <si>
    <r>
      <t xml:space="preserve">Seconda Rata = 60% dell'Acconto                                                 </t>
    </r>
    <r>
      <rPr>
        <sz val="8"/>
        <rFont val="Arial Narrow"/>
        <family val="2"/>
      </rPr>
      <t>(oppure 100% se non sia scattato l'obbligo della prima rata)</t>
    </r>
  </si>
  <si>
    <r>
      <t xml:space="preserve">IRAP da versare </t>
    </r>
    <r>
      <rPr>
        <b/>
        <sz val="8"/>
        <rFont val="Arial"/>
        <family val="2"/>
      </rPr>
      <t>(Cod.Tributo 3800)</t>
    </r>
  </si>
  <si>
    <t>Ravvedimento Operoso</t>
  </si>
  <si>
    <t>TOTALE ANNUO DEGLI INTROITI REGISTRATI</t>
  </si>
  <si>
    <t>D    I    C    E    M    B    R    E</t>
  </si>
  <si>
    <t>N     O     V     E     M     B     R     E</t>
  </si>
  <si>
    <t>O     T     T     O     B     R     E</t>
  </si>
  <si>
    <t>S     E     T     T     E     M     B     R     E</t>
  </si>
  <si>
    <t>A     G     O     S     T     O</t>
  </si>
  <si>
    <t>L     U     G     L     I     O</t>
  </si>
  <si>
    <t>G     I     U     G     N     O</t>
  </si>
  <si>
    <t>M     A     G     G     I     O</t>
  </si>
  <si>
    <t xml:space="preserve"> A     P     R     I     L     E</t>
  </si>
  <si>
    <t>M     A     R     Z     O</t>
  </si>
  <si>
    <t>G     E     N     N     A     I     O</t>
  </si>
  <si>
    <t>01</t>
  </si>
  <si>
    <t>02</t>
  </si>
  <si>
    <t>03</t>
  </si>
  <si>
    <t>12</t>
  </si>
  <si>
    <t>11</t>
  </si>
  <si>
    <t>10</t>
  </si>
  <si>
    <t>09</t>
  </si>
  <si>
    <t>08</t>
  </si>
  <si>
    <t>07</t>
  </si>
  <si>
    <t>06</t>
  </si>
  <si>
    <t>05</t>
  </si>
  <si>
    <t>04</t>
  </si>
  <si>
    <t xml:space="preserve">Non si assume responsabilità per eventuali errori. L'utilizzo delle tabelle non esime dal controllo dei calcoli eseguiti. </t>
  </si>
  <si>
    <t>I fogli sono bloccati per evitare cancellazioni anche involontarie delle formule di calcolo e di collegamento.</t>
  </si>
  <si>
    <t>Iva connessa agli Intrattenimenti</t>
  </si>
  <si>
    <t>Totale Imponibile IRAP dopo la deduzione forfetaria</t>
  </si>
  <si>
    <t>T   O   T   A   L   E      A   N   N   O</t>
  </si>
  <si>
    <t>Pagina 1</t>
  </si>
  <si>
    <t>Cap - Località e provincia</t>
  </si>
  <si>
    <t>TOTALE FATTURA</t>
  </si>
  <si>
    <t>Partita IVA</t>
  </si>
  <si>
    <t>Spett.le</t>
  </si>
  <si>
    <t>Data</t>
  </si>
  <si>
    <t>Occasionali Raccolte Pubbliche di Fondi</t>
  </si>
  <si>
    <t>Causale</t>
  </si>
  <si>
    <t>ANNO</t>
  </si>
  <si>
    <t>Indirizzo del circolo (Via piazza e numero)</t>
  </si>
  <si>
    <t>entro il</t>
  </si>
  <si>
    <t>Versamento</t>
  </si>
  <si>
    <t>Giochi e videogiochi a pagamento riservati ai soli soci tesserati</t>
  </si>
  <si>
    <t>Operaz. non imponibili</t>
  </si>
  <si>
    <t>% Detraz.forfetaria</t>
  </si>
  <si>
    <t>Imposte Dirette
 IRPEG e IRAP</t>
  </si>
  <si>
    <t>Fattura</t>
  </si>
  <si>
    <t>Numero</t>
  </si>
  <si>
    <t>Q.tà</t>
  </si>
  <si>
    <t>Prezzo unitario</t>
  </si>
  <si>
    <t>Totale Imponibile</t>
  </si>
  <si>
    <t>iva</t>
  </si>
  <si>
    <t>Aliquota</t>
  </si>
  <si>
    <t>Totali</t>
  </si>
  <si>
    <t>I Trimestre</t>
  </si>
  <si>
    <t>II Trimestre</t>
  </si>
  <si>
    <t>III Trimestre</t>
  </si>
  <si>
    <t>IV Trimestre</t>
  </si>
  <si>
    <t>Codice
Tributo</t>
  </si>
  <si>
    <t>Prospetto Riepilogativo
DM 11.2.97</t>
  </si>
  <si>
    <t>Attività oggettivamente commerciali</t>
  </si>
  <si>
    <t>Versamento entro il 16 maggio</t>
  </si>
  <si>
    <t>Versamento entro il 16 agosto</t>
  </si>
  <si>
    <t>Versamento entro il 16 novembre</t>
  </si>
  <si>
    <t>Versamento entro il 16 febbraio</t>
  </si>
  <si>
    <r>
      <t xml:space="preserve">► </t>
    </r>
    <r>
      <rPr>
        <b/>
        <sz val="12"/>
        <color indexed="17"/>
        <rFont val="Arial Narrow"/>
        <family val="2"/>
      </rPr>
      <t xml:space="preserve">6729 </t>
    </r>
    <r>
      <rPr>
        <b/>
        <sz val="12"/>
        <color indexed="17"/>
        <rFont val="Arial"/>
        <family val="2"/>
      </rPr>
      <t>◄</t>
    </r>
  </si>
  <si>
    <t>► 6729 ◄</t>
  </si>
  <si>
    <r>
      <t>►</t>
    </r>
    <r>
      <rPr>
        <b/>
        <sz val="12"/>
        <color indexed="60"/>
        <rFont val="Arial Narrow"/>
        <family val="2"/>
      </rPr>
      <t xml:space="preserve"> 6031 </t>
    </r>
    <r>
      <rPr>
        <b/>
        <sz val="12"/>
        <color indexed="60"/>
        <rFont val="Arial"/>
        <family val="2"/>
      </rPr>
      <t>◄</t>
    </r>
  </si>
  <si>
    <r>
      <t>►</t>
    </r>
    <r>
      <rPr>
        <b/>
        <sz val="12"/>
        <color indexed="60"/>
        <rFont val="Arial Narrow"/>
        <family val="2"/>
      </rPr>
      <t xml:space="preserve"> 6032 </t>
    </r>
    <r>
      <rPr>
        <b/>
        <sz val="12"/>
        <color indexed="60"/>
        <rFont val="Arial"/>
        <family val="2"/>
      </rPr>
      <t>◄</t>
    </r>
  </si>
  <si>
    <r>
      <t>►</t>
    </r>
    <r>
      <rPr>
        <b/>
        <sz val="12"/>
        <color indexed="60"/>
        <rFont val="Arial Narrow"/>
        <family val="2"/>
      </rPr>
      <t xml:space="preserve"> 6033 </t>
    </r>
    <r>
      <rPr>
        <b/>
        <sz val="12"/>
        <color indexed="60"/>
        <rFont val="Arial"/>
        <family val="2"/>
      </rPr>
      <t>◄</t>
    </r>
  </si>
  <si>
    <r>
      <t>►</t>
    </r>
    <r>
      <rPr>
        <b/>
        <sz val="12"/>
        <color indexed="60"/>
        <rFont val="Arial Narrow"/>
        <family val="2"/>
      </rPr>
      <t xml:space="preserve"> 6034 </t>
    </r>
    <r>
      <rPr>
        <b/>
        <sz val="12"/>
        <color indexed="60"/>
        <rFont val="Arial"/>
        <family val="2"/>
      </rPr>
      <t>◄</t>
    </r>
  </si>
  <si>
    <t>Versare</t>
  </si>
  <si>
    <t xml:space="preserve">I V A - L i q u i d a z i o n e  T r i m e s t r a l e - F o r f e t i z z a z i o n e </t>
  </si>
  <si>
    <t>I trimestre</t>
  </si>
  <si>
    <t>II trimestre</t>
  </si>
  <si>
    <t>III trimestre</t>
  </si>
  <si>
    <t>IV trimestre</t>
  </si>
  <si>
    <t>F24</t>
  </si>
  <si>
    <t>P.IVA</t>
  </si>
  <si>
    <t>IVA Intrattenimenti 10%</t>
  </si>
  <si>
    <t>PROSPETTO RIEPILOGATIVO 
DM 11.2.97</t>
  </si>
  <si>
    <t>Intrattenimenti e attività connesse</t>
  </si>
  <si>
    <t>Compensi per collaborazioni a progetto</t>
  </si>
  <si>
    <t>Acconto calcolato sul saldo dell'anno precedente</t>
  </si>
  <si>
    <r>
      <t xml:space="preserve">Prima Rata = 40% dell'Acconto 
</t>
    </r>
    <r>
      <rPr>
        <sz val="8"/>
        <rFont val="Arial Narrow"/>
        <family val="2"/>
      </rPr>
      <t>(si versa solo se superiore a € 103,00)</t>
    </r>
  </si>
  <si>
    <r>
      <t xml:space="preserve">Seconda Rata = 60% dell'Acconto 
</t>
    </r>
    <r>
      <rPr>
        <sz val="8"/>
        <rFont val="Arial Narrow"/>
        <family val="2"/>
      </rPr>
      <t>(oppure 100% se non sia scattato l'obbligo della prima rata)</t>
    </r>
  </si>
  <si>
    <r>
      <t xml:space="preserve">Prima Rata = 40% dell'Acconto 
</t>
    </r>
    <r>
      <rPr>
        <sz val="8"/>
        <rFont val="Arial Narrow"/>
        <family val="2"/>
      </rPr>
      <t>(si versa solo se superiore a 20,66)</t>
    </r>
  </si>
  <si>
    <t>IVA sugli Spettacoli</t>
  </si>
  <si>
    <t>IRES e IRAP</t>
  </si>
  <si>
    <t>Apparecchi da intrattenimento</t>
  </si>
  <si>
    <t>Liquidazione e versamento annuale utilizzando il modello F24 - codice tributo 6728</t>
  </si>
  <si>
    <t>Imponibile forfetario</t>
  </si>
  <si>
    <t>unitario</t>
  </si>
  <si>
    <t>complessivo</t>
  </si>
  <si>
    <t>ISI 8%</t>
  </si>
  <si>
    <t>da versare</t>
  </si>
  <si>
    <r>
      <t>Calcetto,</t>
    </r>
    <r>
      <rPr>
        <sz val="10"/>
        <rFont val="Arial Narrow"/>
        <family val="2"/>
      </rPr>
      <t xml:space="preserve"> </t>
    </r>
    <r>
      <rPr>
        <b/>
        <sz val="10"/>
        <rFont val="Arial Narrow"/>
        <family val="2"/>
      </rPr>
      <t>calciobalilla,</t>
    </r>
    <r>
      <rPr>
        <sz val="10"/>
        <rFont val="Arial Narrow"/>
        <family val="2"/>
      </rPr>
      <t xml:space="preserve"> </t>
    </r>
    <r>
      <rPr>
        <b/>
        <sz val="10"/>
        <rFont val="Arial Narrow"/>
        <family val="2"/>
      </rPr>
      <t>bigliardini</t>
    </r>
    <r>
      <rPr>
        <sz val="10"/>
        <rFont val="Arial Narrow"/>
        <family val="2"/>
      </rPr>
      <t xml:space="preserve"> e </t>
    </r>
    <r>
      <rPr>
        <b/>
        <sz val="10"/>
        <rFont val="Arial Narrow"/>
        <family val="2"/>
      </rPr>
      <t>simili,</t>
    </r>
    <r>
      <rPr>
        <sz val="10"/>
        <rFont val="Arial Narrow"/>
        <family val="2"/>
      </rPr>
      <t xml:space="preserve"> a moneta, gettone o a tempo</t>
    </r>
  </si>
  <si>
    <t xml:space="preserve">ISI su apparecchi da gioco </t>
  </si>
  <si>
    <t>F 24</t>
  </si>
  <si>
    <t>Iva ordinaria</t>
  </si>
  <si>
    <t>Periodo di riferimento per le imposte versate</t>
  </si>
  <si>
    <t>Tutto l'anno</t>
  </si>
  <si>
    <t>BANCA
Codice ABI</t>
  </si>
  <si>
    <t>AGENZIA
Codice CAB</t>
  </si>
  <si>
    <t>VERSAMENTO 
effettuato in data</t>
  </si>
  <si>
    <t>P.IVA o Cod.Fisc.</t>
  </si>
  <si>
    <t>Assoggettamento alle Imposte: secondo il regime 398/1991</t>
  </si>
  <si>
    <t>Tipologia degli introiti</t>
  </si>
  <si>
    <t>Indicare il totale mensile distinto per attività elencate:</t>
  </si>
  <si>
    <r>
      <t>Elettrogrammofono</t>
    </r>
    <r>
      <rPr>
        <sz val="10"/>
        <rFont val="Arial Narrow"/>
        <family val="2"/>
      </rPr>
      <t xml:space="preserve"> (juke box) e </t>
    </r>
    <r>
      <rPr>
        <b/>
        <sz val="10"/>
        <rFont val="Arial Narrow"/>
        <family val="2"/>
      </rPr>
      <t>simili</t>
    </r>
    <r>
      <rPr>
        <sz val="10"/>
        <rFont val="Arial Narrow"/>
        <family val="2"/>
      </rPr>
      <t xml:space="preserve"> attivabili a moneta o gettone</t>
    </r>
  </si>
  <si>
    <r>
      <t>Flipper,</t>
    </r>
    <r>
      <rPr>
        <sz val="10"/>
        <rFont val="Arial Narrow"/>
        <family val="2"/>
      </rPr>
      <t xml:space="preserve"> 
</t>
    </r>
    <r>
      <rPr>
        <b/>
        <sz val="10"/>
        <rFont val="Arial Narrow"/>
        <family val="2"/>
      </rPr>
      <t>giochi elettromeccanici</t>
    </r>
    <r>
      <rPr>
        <sz val="10"/>
        <rFont val="Arial Narrow"/>
        <family val="2"/>
      </rPr>
      <t xml:space="preserve"> e simili</t>
    </r>
  </si>
  <si>
    <t>IRES</t>
  </si>
  <si>
    <t>Totale Imponibile IRES</t>
  </si>
  <si>
    <r>
      <t xml:space="preserve">IRES da versare </t>
    </r>
    <r>
      <rPr>
        <b/>
        <sz val="8"/>
        <rFont val="Arial"/>
        <family val="2"/>
      </rPr>
      <t>(Cod.Tributo 2003)</t>
    </r>
  </si>
  <si>
    <r>
      <rPr>
        <b/>
        <sz val="9"/>
        <rFont val="Arial Narrow"/>
        <family val="2"/>
      </rPr>
      <t xml:space="preserve">Somministrazioni BAR ai soli soci </t>
    </r>
    <r>
      <rPr>
        <sz val="9"/>
        <rFont val="Arial Narrow"/>
        <family val="2"/>
      </rPr>
      <t>(attività complementare delle Ass.Prom.Sociale)</t>
    </r>
  </si>
  <si>
    <r>
      <rPr>
        <b/>
        <sz val="9"/>
        <rFont val="Arial Narrow"/>
        <family val="2"/>
      </rPr>
      <t>Spettacoli</t>
    </r>
    <r>
      <rPr>
        <sz val="9"/>
        <rFont val="Arial Narrow"/>
        <family val="2"/>
      </rPr>
      <t xml:space="preserve"> in genere </t>
    </r>
    <r>
      <rPr>
        <b/>
        <sz val="9"/>
        <rFont val="Arial Narrow"/>
        <family val="2"/>
      </rPr>
      <t>riservati ai soli soci</t>
    </r>
    <r>
      <rPr>
        <sz val="9"/>
        <rFont val="Arial Narrow"/>
        <family val="2"/>
      </rPr>
      <t xml:space="preserve"> delle Associazioni di Promozione Sociale</t>
    </r>
  </si>
  <si>
    <r>
      <rPr>
        <b/>
        <sz val="9"/>
        <rFont val="Arial Narrow"/>
        <family val="2"/>
      </rPr>
      <t>Servizi e attività OCCASIONALI verso non soci</t>
    </r>
    <r>
      <rPr>
        <sz val="9"/>
        <rFont val="Arial Narrow"/>
        <family val="2"/>
      </rPr>
      <t xml:space="preserve"> (escluso bar, mai ammesso)</t>
    </r>
  </si>
  <si>
    <r>
      <rPr>
        <b/>
        <sz val="9"/>
        <rFont val="Arial Narrow"/>
        <family val="2"/>
      </rPr>
      <t>Intrattenimenti a pagamento</t>
    </r>
    <r>
      <rPr>
        <sz val="9"/>
        <rFont val="Arial Narrow"/>
        <family val="2"/>
      </rPr>
      <t xml:space="preserve"> in genere </t>
    </r>
    <r>
      <rPr>
        <b/>
        <sz val="9"/>
        <rFont val="Arial Narrow"/>
        <family val="2"/>
      </rPr>
      <t>riservati ai soci tesserati</t>
    </r>
  </si>
  <si>
    <r>
      <t>Ospitalità (</t>
    </r>
    <r>
      <rPr>
        <b/>
        <sz val="9"/>
        <rFont val="Arial Narrow"/>
        <family val="2"/>
      </rPr>
      <t>casa x ferie</t>
    </r>
    <r>
      <rPr>
        <sz val="9"/>
        <rFont val="Arial Narrow"/>
        <family val="2"/>
      </rPr>
      <t xml:space="preserve">, </t>
    </r>
    <r>
      <rPr>
        <b/>
        <sz val="9"/>
        <rFont val="Arial Narrow"/>
        <family val="2"/>
      </rPr>
      <t>campi-scuola</t>
    </r>
    <r>
      <rPr>
        <sz val="9"/>
        <rFont val="Arial Narrow"/>
        <family val="2"/>
      </rPr>
      <t xml:space="preserve">, campeggi) </t>
    </r>
    <r>
      <rPr>
        <b/>
        <sz val="9"/>
        <rFont val="Arial Narrow"/>
        <family val="2"/>
      </rPr>
      <t>per soli soci tesserati</t>
    </r>
  </si>
  <si>
    <r>
      <t>Turismo (</t>
    </r>
    <r>
      <rPr>
        <b/>
        <sz val="9"/>
        <rFont val="Arial Narrow"/>
        <family val="2"/>
      </rPr>
      <t>viaggi e trasporti</t>
    </r>
    <r>
      <rPr>
        <sz val="9"/>
        <rFont val="Arial Narrow"/>
        <family val="2"/>
      </rPr>
      <t xml:space="preserve">) </t>
    </r>
    <r>
      <rPr>
        <b/>
        <sz val="9"/>
        <rFont val="Arial Narrow"/>
        <family val="2"/>
      </rPr>
      <t>per soli soci tesserati</t>
    </r>
  </si>
  <si>
    <r>
      <t xml:space="preserve">Somministrazione </t>
    </r>
    <r>
      <rPr>
        <b/>
        <sz val="9"/>
        <rFont val="Arial Narrow"/>
        <family val="2"/>
      </rPr>
      <t>pasti anche a soci</t>
    </r>
    <r>
      <rPr>
        <sz val="9"/>
        <rFont val="Arial Narrow"/>
        <family val="2"/>
      </rPr>
      <t xml:space="preserve"> e servizio di </t>
    </r>
    <r>
      <rPr>
        <b/>
        <sz val="9"/>
        <rFont val="Arial Narrow"/>
        <family val="2"/>
      </rPr>
      <t>bar e pasti a non tesserati</t>
    </r>
    <r>
      <rPr>
        <sz val="9"/>
        <rFont val="Arial Narrow"/>
        <family val="2"/>
      </rPr>
      <t xml:space="preserve"> </t>
    </r>
  </si>
  <si>
    <r>
      <rPr>
        <b/>
        <sz val="9"/>
        <rFont val="Arial Narrow"/>
        <family val="2"/>
      </rPr>
      <t>Intrattenimenti con somministrazioni</t>
    </r>
    <r>
      <rPr>
        <sz val="9"/>
        <rFont val="Arial Narrow"/>
        <family val="2"/>
      </rPr>
      <t xml:space="preserve"> a soci e a terzi non tesserati (feste e sagre)</t>
    </r>
  </si>
  <si>
    <r>
      <rPr>
        <b/>
        <sz val="9"/>
        <rFont val="Arial Narrow"/>
        <family val="2"/>
      </rPr>
      <t>Intrattenimenti</t>
    </r>
    <r>
      <rPr>
        <sz val="9"/>
        <rFont val="Arial Narrow"/>
        <family val="2"/>
      </rPr>
      <t xml:space="preserve"> a pagamento rivolti </t>
    </r>
    <r>
      <rPr>
        <b/>
        <sz val="9"/>
        <rFont val="Arial Narrow"/>
        <family val="2"/>
      </rPr>
      <t xml:space="preserve">a terzi non tesserati </t>
    </r>
    <r>
      <rPr>
        <sz val="9"/>
        <rFont val="Arial Narrow"/>
        <family val="2"/>
      </rPr>
      <t>(senza somministrazioni)</t>
    </r>
  </si>
  <si>
    <r>
      <rPr>
        <b/>
        <sz val="9"/>
        <rFont val="Arial Narrow"/>
        <family val="2"/>
      </rPr>
      <t>Occasionali Raccolte Pubbliche di Fondi</t>
    </r>
    <r>
      <rPr>
        <sz val="9"/>
        <rFont val="Arial Narrow"/>
        <family val="2"/>
      </rPr>
      <t xml:space="preserve"> e contributi pubblici in convenzione</t>
    </r>
  </si>
  <si>
    <r>
      <t xml:space="preserve">DEDUZIONE FORFETARIA dell'Imponibile IRAP </t>
    </r>
    <r>
      <rPr>
        <b/>
        <sz val="8"/>
        <color indexed="16"/>
        <rFont val="Arial"/>
        <family val="2"/>
      </rPr>
      <t>(art.16 L. 388/2000)</t>
    </r>
    <r>
      <rPr>
        <b/>
        <sz val="11"/>
        <color indexed="16"/>
        <rFont val="Arial"/>
        <family val="2"/>
      </rPr>
      <t xml:space="preserve"> </t>
    </r>
  </si>
  <si>
    <r>
      <rPr>
        <b/>
        <sz val="9"/>
        <rFont val="Arial Narrow"/>
        <family val="2"/>
      </rPr>
      <t xml:space="preserve">Spettacoli agevolati </t>
    </r>
    <r>
      <rPr>
        <sz val="9"/>
        <rFont val="Arial Narrow"/>
        <family val="2"/>
      </rPr>
      <t>(elenco in commento) rivolti anche a terzi non tesserati</t>
    </r>
  </si>
  <si>
    <r>
      <rPr>
        <b/>
        <sz val="9"/>
        <rFont val="Arial Narrow"/>
        <family val="2"/>
      </rPr>
      <t>Spettacoli</t>
    </r>
    <r>
      <rPr>
        <sz val="9"/>
        <rFont val="Arial Narrow"/>
        <family val="2"/>
      </rPr>
      <t xml:space="preserve"> (elenco in commento): </t>
    </r>
    <r>
      <rPr>
        <sz val="8"/>
        <rFont val="Arial Narrow"/>
        <family val="2"/>
      </rPr>
      <t xml:space="preserve">esecuzioni musicali dal vivo / esposizioni e mostre </t>
    </r>
  </si>
  <si>
    <t>16 febbraio</t>
  </si>
  <si>
    <t>16 marzo</t>
  </si>
  <si>
    <t>16 giugno</t>
  </si>
  <si>
    <t>16 agosto</t>
  </si>
  <si>
    <t>16 novembre</t>
  </si>
  <si>
    <t xml:space="preserve">16 gennaio </t>
  </si>
  <si>
    <t>Per quelli concessi in uso gratuito l'imposta NON è dovuta.</t>
  </si>
  <si>
    <t>ATTENZIONE: l'imposta si versa 
solo per gli apparecchi concessi in uso a pagamento.</t>
  </si>
  <si>
    <t>Questo foglio non è collegato con altri schemi.
Si compila inserendo il numero degli apparecchi posseduti dal Circolo (solo quelli di proprietà, perché per quelli a noleggio se ne deve occupare il noleggiatore). 
ATTENZIONE: la colonna dell'imponibile forfetario unitario dev'essere aggiornata in base all'annuale decreto ministeriale.</t>
  </si>
  <si>
    <t>Leggere le istruzioni nelle caselle con triangolino rosso</t>
  </si>
  <si>
    <t>16 gennaio</t>
  </si>
  <si>
    <t>Versare 
entro il</t>
  </si>
  <si>
    <t>Part. IVA</t>
  </si>
  <si>
    <t>Cod.Fisc.</t>
  </si>
  <si>
    <t>Il Ravvedimento Operoso è una procedura che consente la regolarizzazione di omissionie irregolarità commesse dal contribuente.</t>
  </si>
  <si>
    <t>Il Ravvedimento è consentito a condizione che non siano intervenute verifiche, ispezioni, contestazioni, della violazione.</t>
  </si>
  <si>
    <t>Esistono tre tipi di ravvedimento: sprint, breve, lungo, a seconda dei giorni di ritardo dalla data della irregolarità commessa.</t>
  </si>
  <si>
    <t>Occorrono i seguenti dati: Tipologia della irregolarità (tributo); importo del versamento omesso; data di omissione; data del ravvedimento.</t>
  </si>
  <si>
    <t>Queste tabelle sono dedicate ai Circoli NOI con partita IVA e opzione per il regime fiscale 398/1991.</t>
  </si>
  <si>
    <t>Il regime della 398 è applicabile per ricavi di tipo commerciale fino all'importo massimo di 250.000 euro all'anno.</t>
  </si>
  <si>
    <t>Sono state privilegiate alcune situazioni, dato che non è possibile prevedere tutte le attività dei Circoli.</t>
  </si>
  <si>
    <t>Le celle con triangolino rosso in alto a destra contengono un commento con suggerimenti e indicazioni.</t>
  </si>
  <si>
    <t>suddivisi nelle rispettive categorie previste dallo schema e nel mese di competenza.</t>
  </si>
  <si>
    <t>Il foglio contiene gli schemi dei dodici mesi: scegliere il mese di competenza facendo scorrere il foglio.</t>
  </si>
  <si>
    <t xml:space="preserve">Il primo foglio "Sch.mensile" (che sta per Schema mensile) è la base di calcolo per gli altri fogli. </t>
  </si>
  <si>
    <t>Nella colonna C si inseriscono i totali mensili dei proventi o entrate di cassa</t>
  </si>
  <si>
    <t>Le Associazioni di Promozione Sociale con Statuto a norma, modello EAS presentato, affiliate a NOI, inseriscono gli incassi Bar al rigo 2.</t>
  </si>
  <si>
    <t xml:space="preserve">Attenzione: riportare in questo prospetto i proventi da attività commerciale del tutto separati rispetto ai proventi di tipo istituzionale. </t>
  </si>
  <si>
    <t>LA STAMPA DI QUESTO FOGLIO PUO' SOSTITUIRE IL PROSPETTO RIEPILOGATIVO FISCALE (Registro IVA)</t>
  </si>
  <si>
    <t>La scomposizione degli imponibili e dell'IVA  è calcolata automaticamente e inserita nei righi di competenza.</t>
  </si>
  <si>
    <t>La suddivisione per aliquote è ulteriormente articolata con una colonna per le sponsorizzazioni,</t>
  </si>
  <si>
    <t>allo scopo di evidenziare la detrazione forfetaria dell'IVA (10%) che è diversa da quella ordinaria (50%).</t>
  </si>
  <si>
    <t>La registrazione, mensile e complessiva, si effettua entro il quindicesimo giorno del mese successivo.</t>
  </si>
  <si>
    <t>Il Prospetto Riepilogativo è l'unico registro obbligatorio per le Associazioni in 398.</t>
  </si>
  <si>
    <t>SPETTACOLO (soggetto a sola IVA): è evento con connotazioni culturali in cui lo spettatore partecipa passivamente, assiste o guarda.</t>
  </si>
  <si>
    <r>
      <t xml:space="preserve">Si ha SPETTACOLO con esecuzione di musica dal vivo o mista </t>
    </r>
    <r>
      <rPr>
        <sz val="8"/>
        <rFont val="Arial Narrow"/>
        <family val="2"/>
      </rPr>
      <t>(riprodotta e dal vivo per più del 50% della durata della manifestazione)</t>
    </r>
    <r>
      <rPr>
        <sz val="10"/>
        <rFont val="Arial Narrow"/>
        <family val="2"/>
      </rPr>
      <t>, senza intrattenimento.</t>
    </r>
  </si>
  <si>
    <t>INTRATTENIMENTO: animazione e coinvolgimento con giochi, musiche, canti e balli.</t>
  </si>
  <si>
    <t>Il foglio calcola l'Imposta sugli Intrattenimenti al 16% e all'8% dopo lo scorporo dell'Iva.</t>
  </si>
  <si>
    <t>Al rigo 12 l'IVA non è riferita a intrattenimenti, ma a somministrazione di alimenti, pasti e bevande.</t>
  </si>
  <si>
    <t>L'IVA del trimestre da versare entro il 16 del secondo mese successivo, risulta correttamente arrotondata nella casella verde in basso a destra.</t>
  </si>
  <si>
    <t>tenendo conto delle diverse % di detrazione forfetaria. Inoltre tiene conto dell'IVA connessa con gli intrattenimenti da versare con apporsito codice tributo.</t>
  </si>
  <si>
    <t xml:space="preserve">Il foglio riassume le registrazioni mensili del Prospetto Riepilogativo, le suddivide nei quattro trimestri e provvede alla liquidazione dell'IVA </t>
  </si>
  <si>
    <t>Occorre soltanto inserire le coordinate bancarie dell'Istituto di credito presso cui si effettua il versmento delle imposte.</t>
  </si>
  <si>
    <t>E' un foglio riepilogativo ad aggiornamento automatico per quanto riguarda gli importi da versare periodicamente.</t>
  </si>
  <si>
    <t>Occorre inserire i dati richiesti come da note che appaiono passando con il mouse sopra alle rispettive caselle.</t>
  </si>
  <si>
    <t>Semplifica l'emissione delle fatture. L'intestazione è automatica se i dati del circolo sono correttamente inseriti nella prima casella in alto di questo foglio.</t>
  </si>
  <si>
    <t xml:space="preserve">Calcola il coefficiente di redditività e liquida l'IRES e l'IRAP ad ogni variazione e inserimento dei dati. </t>
  </si>
  <si>
    <t>Sono libere le caselle arancio, con le percentuali di IRES e IRAP, che possono variare, e le caselle in bianco indicate con frecce blu,</t>
  </si>
  <si>
    <t xml:space="preserve"> in cui vanno inseriti i componenti positivi e negativi di reddito agli effetti dell'IRAP, come risultano dalle scritture contabili del Circolo,</t>
  </si>
  <si>
    <t>Il Ravvedimento operoso è una procedura che consente la regolarizzazione di omissioni e irregolarità commesse dal contribuente.</t>
  </si>
  <si>
    <t>Il ravvediento è consentito a condizione che non siano intervenute verifiche, ispezioni, contestazioni della violazione.</t>
  </si>
  <si>
    <t>Per la complessità dei calcoli, il circolo deve rivolgersi alla Segreteria Territoriale di appartenenza oppure alla Segreteria Nazionale.</t>
  </si>
  <si>
    <t>Occorrono: Tipologia della irregolarità (tributo); importo del versamento omesso; data di omissione; data di ravvedimento.</t>
  </si>
  <si>
    <r>
      <t>Sugli apparecchi da divertimento e intrattenimento è dovuta l'</t>
    </r>
    <r>
      <rPr>
        <b/>
        <sz val="10"/>
        <rFont val="Arial Narrow"/>
        <family val="2"/>
      </rPr>
      <t>ISI</t>
    </r>
    <r>
      <rPr>
        <sz val="10"/>
        <rFont val="Arial Narrow"/>
        <family val="2"/>
      </rPr>
      <t xml:space="preserve"> che si versa una volta all'anno, entro il 16 marzo, su base imponibile del Ministero. </t>
    </r>
  </si>
  <si>
    <r>
      <t xml:space="preserve">Sugli apparecchi da intrattenimento </t>
    </r>
    <r>
      <rPr>
        <b/>
        <sz val="10"/>
        <rFont val="Arial Narrow"/>
        <family val="2"/>
      </rPr>
      <t>non si paga IVA</t>
    </r>
    <r>
      <rPr>
        <sz val="10"/>
        <rFont val="Arial Narrow"/>
        <family val="2"/>
      </rPr>
      <t xml:space="preserve"> perché l'attività ricreativa è cosiderata istituzionale, fuori campo IVA (co.4, art. 4, Legge 633/1972</t>
    </r>
  </si>
  <si>
    <r>
      <t xml:space="preserve">In tutti i casi sono dovuti i </t>
    </r>
    <r>
      <rPr>
        <b/>
        <sz val="10"/>
        <rFont val="Arial Narrow"/>
        <family val="2"/>
      </rPr>
      <t>DIRITTI D'AUTORE</t>
    </r>
    <r>
      <rPr>
        <sz val="10"/>
        <rFont val="Arial Narrow"/>
        <family val="2"/>
      </rPr>
      <t xml:space="preserve"> che si pagano presso l'Ufficio SIAE di competenza e previa dichiarazione alla stessa.</t>
    </r>
  </si>
  <si>
    <t>Lo spettacolo è assoggettato solo a IVA. L'intrattenimento è soggetto a IVA e a ISI (Imposta sugli Intrattenimenti)</t>
  </si>
  <si>
    <t>Imposta sugli Intrattenimenti 
e 
IVA sugli 
Spettacoli</t>
  </si>
  <si>
    <t>L'IVA connessa all'Imposta sugli Intrattenimenti (rigo 13) si versa trimestralmente - mod. F24, previa deduzione forfetaria del 50% dell'Imposta.</t>
  </si>
  <si>
    <r>
      <t xml:space="preserve">Si ha </t>
    </r>
    <r>
      <rPr>
        <b/>
        <sz val="10"/>
        <rFont val="Arial Narrow"/>
        <family val="2"/>
      </rPr>
      <t>musica dal vivo</t>
    </r>
    <r>
      <rPr>
        <sz val="10"/>
        <rFont val="Arial Narrow"/>
        <family val="2"/>
      </rPr>
      <t xml:space="preserve"> con l'utilizzo di strumenti polifonici (chitarra, pianoforte, tastiere, ecc.) o con basi pre-registrate</t>
    </r>
  </si>
  <si>
    <t>Con riproduzione di musica (o esecuzione dal vivo per meno del 50% della manifestazione) si realizza intrattenimento o musica d'ambiente.</t>
  </si>
  <si>
    <t>INTRATTENIMENTI: l'Imposta sugli Intrattenimenti si versa mensilmente.</t>
  </si>
  <si>
    <t>Aliquota 22%</t>
  </si>
  <si>
    <t>Diritti radio TV 22%</t>
  </si>
  <si>
    <t xml:space="preserve">Per la complessità dei calcoli, il circolo deve rivolgersi allla Segreteria Territoriale di competenza o alla Segreteria nazionale 045 8538050. </t>
  </si>
  <si>
    <t>RAVVEDIMENTO</t>
  </si>
  <si>
    <t>OPEROSO</t>
  </si>
  <si>
    <t>SPRINT</t>
  </si>
  <si>
    <t>BREVE</t>
  </si>
  <si>
    <t>LUNGO</t>
  </si>
  <si>
    <t>Dal 1° al 14° giorno dall'omesso versamento</t>
  </si>
  <si>
    <t>Dal 15° al 30° giorno successivo alla scadenza</t>
  </si>
  <si>
    <t>Data di versamento non rispettata</t>
  </si>
  <si>
    <t>✓</t>
  </si>
  <si>
    <t>Data di effettivo versamento</t>
  </si>
  <si>
    <t>Giorni di ritardo</t>
  </si>
  <si>
    <t>Sanzione Ordinaria</t>
  </si>
  <si>
    <t>Importo non versato</t>
  </si>
  <si>
    <t>Sanzione ridotta</t>
  </si>
  <si>
    <t xml:space="preserve"> (0,20% al giorno)</t>
  </si>
  <si>
    <t>Calcolo interesse annuo</t>
  </si>
  <si>
    <t>Calcolo interesse dovuto</t>
  </si>
  <si>
    <t>Importo 
da versare 
con F24</t>
  </si>
  <si>
    <t>Importo da versare con F24</t>
  </si>
  <si>
    <t>oltre il 30° giorno e fino al termine della dichiarazione annuale</t>
  </si>
  <si>
    <t>Circolo NOI ……………</t>
  </si>
  <si>
    <t>Questo file non sostituisce il registro delle entrate e delle uscite, e non sostituisce il Bilancio o rendiconto economico.
Per tale necessità, richiedere via mail alla Segreteria Territoriale di riferimento, la procedura semplificata e automatizzata.</t>
  </si>
  <si>
    <r>
      <t>Il regime 398 è scelto per "</t>
    </r>
    <r>
      <rPr>
        <b/>
        <sz val="10"/>
        <rFont val="Arial Narrow"/>
        <family val="2"/>
      </rPr>
      <t>comportamento concludente</t>
    </r>
    <r>
      <rPr>
        <sz val="10"/>
        <rFont val="Arial Narrow"/>
        <family val="2"/>
      </rPr>
      <t xml:space="preserve">" confermato da </t>
    </r>
    <r>
      <rPr>
        <b/>
        <sz val="10"/>
        <rFont val="Arial Narrow"/>
        <family val="2"/>
      </rPr>
      <t>comunicazione all'Agenzia delle entrate</t>
    </r>
    <r>
      <rPr>
        <sz val="10"/>
        <rFont val="Arial Narrow"/>
        <family val="2"/>
      </rPr>
      <t xml:space="preserve"> 
mediante </t>
    </r>
    <r>
      <rPr>
        <b/>
        <sz val="10"/>
        <rFont val="Arial Narrow"/>
        <family val="2"/>
      </rPr>
      <t>quadro VO estratto dalla Dichiarazione IVA</t>
    </r>
    <r>
      <rPr>
        <sz val="10"/>
        <rFont val="Arial Narrow"/>
        <family val="2"/>
      </rPr>
      <t xml:space="preserve"> ( che non si presenta ) e </t>
    </r>
    <r>
      <rPr>
        <b/>
        <sz val="10"/>
        <rFont val="Arial Narrow"/>
        <family val="2"/>
      </rPr>
      <t>allegato alla Dichiarazione UNICO</t>
    </r>
    <r>
      <rPr>
        <sz val="10"/>
        <rFont val="Arial Narrow"/>
        <family val="2"/>
      </rPr>
      <t xml:space="preserve"> (obbligatoria) 
e con</t>
    </r>
    <r>
      <rPr>
        <b/>
        <sz val="10"/>
        <rFont val="Arial Narrow"/>
        <family val="2"/>
      </rPr>
      <t xml:space="preserve"> dichiarazione preventiva</t>
    </r>
    <r>
      <rPr>
        <sz val="10"/>
        <rFont val="Arial Narrow"/>
        <family val="2"/>
      </rPr>
      <t xml:space="preserve"> (prima di iniziare l'utilizzo della 398)</t>
    </r>
    <r>
      <rPr>
        <b/>
        <sz val="10"/>
        <rFont val="Arial Narrow"/>
        <family val="2"/>
      </rPr>
      <t xml:space="preserve"> all'Ufficio SIAE</t>
    </r>
    <r>
      <rPr>
        <sz val="10"/>
        <rFont val="Arial Narrow"/>
        <family val="2"/>
      </rPr>
      <t xml:space="preserve"> competente per territorio.</t>
    </r>
  </si>
  <si>
    <r>
      <t xml:space="preserve">Le imposte sugli apparecchi a noleggio le versa il noleggiatore. Il Circolo si preoccupa solo degli apparecchi di cui è proprietario.
</t>
    </r>
    <r>
      <rPr>
        <b/>
        <sz val="10"/>
        <rFont val="Arial Narrow"/>
        <family val="2"/>
      </rPr>
      <t>Sugli apparecchi concessi in uso GRATUITO non si versa né ISI, né IVA</t>
    </r>
    <r>
      <rPr>
        <sz val="10"/>
        <rFont val="Arial Narrow"/>
        <family val="2"/>
      </rPr>
      <t xml:space="preserve">. 
La </t>
    </r>
    <r>
      <rPr>
        <b/>
        <sz val="10"/>
        <rFont val="Arial Narrow"/>
        <family val="2"/>
      </rPr>
      <t>gratuità</t>
    </r>
    <r>
      <rPr>
        <sz val="10"/>
        <rFont val="Arial Narrow"/>
        <family val="2"/>
      </rPr>
      <t xml:space="preserve"> è </t>
    </r>
    <r>
      <rPr>
        <b/>
        <sz val="10"/>
        <rFont val="Arial Narrow"/>
        <family val="2"/>
      </rPr>
      <t>riconosciuta</t>
    </r>
    <r>
      <rPr>
        <sz val="10"/>
        <rFont val="Arial Narrow"/>
        <family val="2"/>
      </rPr>
      <t xml:space="preserve"> a </t>
    </r>
    <r>
      <rPr>
        <b/>
        <sz val="10"/>
        <rFont val="Arial Narrow"/>
        <family val="2"/>
      </rPr>
      <t>condizione</t>
    </r>
    <r>
      <rPr>
        <sz val="10"/>
        <rFont val="Arial Narrow"/>
        <family val="2"/>
      </rPr>
      <t xml:space="preserve"> che la </t>
    </r>
    <r>
      <rPr>
        <b/>
        <sz val="10"/>
        <rFont val="Arial Narrow"/>
        <family val="2"/>
      </rPr>
      <t>gettoniera</t>
    </r>
    <r>
      <rPr>
        <sz val="10"/>
        <rFont val="Arial Narrow"/>
        <family val="2"/>
      </rPr>
      <t xml:space="preserve"> sia </t>
    </r>
    <r>
      <rPr>
        <b/>
        <sz val="10"/>
        <rFont val="Arial Narrow"/>
        <family val="2"/>
      </rPr>
      <t>disinstallata</t>
    </r>
    <r>
      <rPr>
        <sz val="10"/>
        <rFont val="Arial Narrow"/>
        <family val="2"/>
      </rPr>
      <t xml:space="preserve"> oppure risulti </t>
    </r>
    <r>
      <rPr>
        <b/>
        <sz val="10"/>
        <rFont val="Arial Narrow"/>
        <family val="2"/>
      </rPr>
      <t>saldata</t>
    </r>
    <r>
      <rPr>
        <sz val="10"/>
        <rFont val="Arial Narrow"/>
        <family val="2"/>
      </rPr>
      <t xml:space="preserve"> la feritoria di introduzione di monete o gettoni.</t>
    </r>
  </si>
  <si>
    <t>IVA Intrattenimenti 22%</t>
  </si>
  <si>
    <t>Servizi verso terzi NON tesserati, uso strutture e locali, sponsorizzazioni, pubblicità</t>
  </si>
  <si>
    <t>Attività istituzionali (quote: tessere, iscrizioni alle attività, uso strutture anche sportive)</t>
  </si>
  <si>
    <r>
      <rPr>
        <b/>
        <sz val="9"/>
        <rFont val="Arial Narrow"/>
        <family val="2"/>
      </rPr>
      <t>Erogazioni liberali</t>
    </r>
    <r>
      <rPr>
        <sz val="9"/>
        <rFont val="Arial Narrow"/>
        <family val="2"/>
      </rPr>
      <t>, donazioni in denaro di modico valore, contibuto 5x1000</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</si>
</sst>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_-;\-* #,##0_-;_-* &quot;-&quot;_-;_-@_-"/>
    <numFmt numFmtId="165" formatCode="_-* #,##0.00_-;\-* #,##0.00_-;_-* &quot;-&quot;??_-;_-@_-"/>
    <numFmt numFmtId="166" formatCode="_(* #,##0.00_);_(* \(#,##0.00\);_(* &quot;-&quot;??_);_(@_)"/>
    <numFmt numFmtId="167" formatCode="_-[$€-2]\ * #,##0.00_-;\-[$€-2]\ * #,##0.00_-;_-[$€-2]\ * &quot;-&quot;??_-;_-@_-"/>
    <numFmt numFmtId="168" formatCode="d\-mmm\-yyyy"/>
    <numFmt numFmtId="169" formatCode="0_ ;\-0\ "/>
    <numFmt numFmtId="170" formatCode="#,##0_ ;[Red]\-#,##0\ "/>
    <numFmt numFmtId="171" formatCode="#,##0.00_ ;[Red]\-#,##0.00\ "/>
    <numFmt numFmtId="172" formatCode="d/m/yyyy;@"/>
  </numFmts>
  <fonts count="139" x14ac:knownFonts="1">
    <font>
      <sz val="10"/>
      <name val="Arial"/>
    </font>
    <font>
      <sz val="10"/>
      <name val="Arial"/>
    </font>
    <font>
      <sz val="10"/>
      <name val="Arial Narrow"/>
      <family val="2"/>
    </font>
    <font>
      <b/>
      <sz val="10"/>
      <name val="Arial"/>
      <family val="2"/>
    </font>
    <font>
      <sz val="8"/>
      <name val="Arial Narrow"/>
      <family val="2"/>
    </font>
    <font>
      <b/>
      <sz val="14"/>
      <name val="Arial Narrow"/>
      <family val="2"/>
    </font>
    <font>
      <sz val="9"/>
      <name val="Arial Narrow"/>
      <family val="2"/>
    </font>
    <font>
      <sz val="16"/>
      <name val="Arial"/>
      <family val="2"/>
    </font>
    <font>
      <sz val="10"/>
      <name val="Arial"/>
    </font>
    <font>
      <sz val="12"/>
      <name val="Arial"/>
      <family val="2"/>
    </font>
    <font>
      <sz val="9"/>
      <name val="Arial"/>
      <family val="2"/>
    </font>
    <font>
      <i/>
      <sz val="10"/>
      <name val="Arial"/>
      <family val="2"/>
    </font>
    <font>
      <i/>
      <sz val="9"/>
      <name val="Arial"/>
      <family val="2"/>
    </font>
    <font>
      <b/>
      <sz val="11"/>
      <color indexed="10"/>
      <name val="Arial"/>
      <family val="2"/>
    </font>
    <font>
      <i/>
      <sz val="11"/>
      <name val="Arial"/>
      <family val="2"/>
    </font>
    <font>
      <sz val="14"/>
      <name val="Arial"/>
      <family val="2"/>
    </font>
    <font>
      <sz val="5"/>
      <name val="Arial"/>
      <family val="2"/>
    </font>
    <font>
      <sz val="12"/>
      <name val="Arial Narrow"/>
      <family val="2"/>
    </font>
    <font>
      <b/>
      <sz val="12"/>
      <name val="Arial"/>
      <family val="2"/>
    </font>
    <font>
      <sz val="8"/>
      <name val="Arial"/>
      <family val="2"/>
    </font>
    <font>
      <sz val="11"/>
      <name val="Arial"/>
      <family val="2"/>
    </font>
    <font>
      <b/>
      <sz val="11"/>
      <name val="Arial"/>
      <family val="2"/>
    </font>
    <font>
      <b/>
      <sz val="16"/>
      <name val="Arial"/>
      <family val="2"/>
    </font>
    <font>
      <b/>
      <sz val="18"/>
      <name val="Arial"/>
      <family val="2"/>
    </font>
    <font>
      <sz val="10"/>
      <color indexed="10"/>
      <name val="Arial"/>
      <family val="2"/>
    </font>
    <font>
      <i/>
      <sz val="10"/>
      <name val="Arial Narrow"/>
      <family val="2"/>
    </font>
    <font>
      <b/>
      <sz val="10"/>
      <name val="Arial Narrow"/>
      <family val="2"/>
    </font>
    <font>
      <sz val="8"/>
      <color indexed="81"/>
      <name val="Tahoma"/>
      <family val="2"/>
    </font>
    <font>
      <sz val="11"/>
      <color indexed="81"/>
      <name val="Arial Narrow"/>
      <family val="2"/>
    </font>
    <font>
      <sz val="8"/>
      <color indexed="81"/>
      <name val="Arial Narrow"/>
      <family val="2"/>
    </font>
    <font>
      <sz val="11"/>
      <name val="Arial Narrow"/>
      <family val="2"/>
    </font>
    <font>
      <b/>
      <sz val="8"/>
      <color indexed="81"/>
      <name val="Tahoma"/>
      <family val="2"/>
    </font>
    <font>
      <b/>
      <sz val="11"/>
      <name val="Arial Narrow"/>
      <family val="2"/>
    </font>
    <font>
      <b/>
      <sz val="8"/>
      <name val="Arial"/>
      <family val="2"/>
    </font>
    <font>
      <sz val="10"/>
      <color indexed="81"/>
      <name val="Arial Narrow"/>
      <family val="2"/>
    </font>
    <font>
      <i/>
      <sz val="8"/>
      <color indexed="81"/>
      <name val="Arial Narrow"/>
      <family val="2"/>
    </font>
    <font>
      <b/>
      <sz val="11"/>
      <color indexed="16"/>
      <name val="Arial"/>
      <family val="2"/>
    </font>
    <font>
      <b/>
      <sz val="28"/>
      <color indexed="18"/>
      <name val="Arial Narrow"/>
      <family val="2"/>
    </font>
    <font>
      <sz val="10"/>
      <color indexed="18"/>
      <name val="Arial Narrow"/>
      <family val="2"/>
    </font>
    <font>
      <sz val="8"/>
      <color indexed="18"/>
      <name val="Arial Narrow"/>
      <family val="2"/>
    </font>
    <font>
      <b/>
      <sz val="10"/>
      <color indexed="18"/>
      <name val="Arial Narrow"/>
      <family val="2"/>
    </font>
    <font>
      <b/>
      <sz val="12"/>
      <color indexed="47"/>
      <name val="Arial Narrow"/>
      <family val="2"/>
    </font>
    <font>
      <b/>
      <sz val="10"/>
      <color indexed="47"/>
      <name val="Arial Narrow"/>
      <family val="2"/>
    </font>
    <font>
      <b/>
      <sz val="8"/>
      <color indexed="81"/>
      <name val="Arial Narrow"/>
      <family val="2"/>
    </font>
    <font>
      <u/>
      <sz val="8"/>
      <color indexed="81"/>
      <name val="Arial Narrow"/>
      <family val="2"/>
    </font>
    <font>
      <b/>
      <i/>
      <sz val="8"/>
      <color indexed="81"/>
      <name val="Arial Narrow"/>
      <family val="2"/>
    </font>
    <font>
      <b/>
      <i/>
      <sz val="14"/>
      <color indexed="18"/>
      <name val="Arial Narrow"/>
      <family val="2"/>
    </font>
    <font>
      <b/>
      <sz val="8"/>
      <color indexed="10"/>
      <name val="Tahoma"/>
      <family val="2"/>
    </font>
    <font>
      <b/>
      <sz val="14"/>
      <name val="Arial"/>
      <family val="2"/>
    </font>
    <font>
      <sz val="12"/>
      <color indexed="9"/>
      <name val="Arial Narrow"/>
      <family val="2"/>
    </font>
    <font>
      <b/>
      <sz val="16"/>
      <color indexed="47"/>
      <name val="Arial"/>
      <family val="2"/>
    </font>
    <font>
      <b/>
      <sz val="12"/>
      <color indexed="16"/>
      <name val="Arial Narrow"/>
      <family val="2"/>
    </font>
    <font>
      <b/>
      <sz val="8"/>
      <color indexed="16"/>
      <name val="Arial"/>
      <family val="2"/>
    </font>
    <font>
      <sz val="18"/>
      <color indexed="9"/>
      <name val="Arial Narrow"/>
      <family val="2"/>
    </font>
    <font>
      <b/>
      <sz val="11"/>
      <color indexed="60"/>
      <name val="Arial"/>
      <family val="2"/>
    </font>
    <font>
      <sz val="14"/>
      <name val="Arial Narrow"/>
      <family val="2"/>
    </font>
    <font>
      <b/>
      <sz val="12"/>
      <color indexed="48"/>
      <name val="Arial"/>
      <family val="2"/>
    </font>
    <font>
      <sz val="8"/>
      <color indexed="48"/>
      <name val="Arial"/>
      <family val="2"/>
    </font>
    <font>
      <b/>
      <sz val="11"/>
      <color indexed="48"/>
      <name val="Arial"/>
      <family val="2"/>
    </font>
    <font>
      <b/>
      <sz val="8"/>
      <color indexed="10"/>
      <name val="Arial Narrow"/>
      <family val="2"/>
    </font>
    <font>
      <b/>
      <sz val="14"/>
      <color indexed="10"/>
      <name val="Arial Narrow"/>
      <family val="2"/>
    </font>
    <font>
      <sz val="18"/>
      <name val="Arial"/>
      <family val="2"/>
    </font>
    <font>
      <sz val="10"/>
      <color indexed="16"/>
      <name val="Arial"/>
      <family val="2"/>
    </font>
    <font>
      <b/>
      <sz val="36"/>
      <color indexed="16"/>
      <name val="Arial"/>
      <family val="2"/>
    </font>
    <font>
      <b/>
      <sz val="20"/>
      <color indexed="16"/>
      <name val="Arial"/>
      <family val="2"/>
    </font>
    <font>
      <i/>
      <sz val="8"/>
      <name val="Arial"/>
      <family val="2"/>
    </font>
    <font>
      <b/>
      <sz val="12"/>
      <color indexed="12"/>
      <name val="Arial"/>
      <family val="2"/>
    </font>
    <font>
      <sz val="6"/>
      <name val="Arial Narrow"/>
      <family val="2"/>
    </font>
    <font>
      <b/>
      <sz val="14"/>
      <color indexed="12"/>
      <name val="Arial Narrow"/>
      <family val="2"/>
    </font>
    <font>
      <b/>
      <sz val="12"/>
      <color indexed="12"/>
      <name val="Arial Narrow"/>
      <family val="2"/>
    </font>
    <font>
      <sz val="14"/>
      <color indexed="12"/>
      <name val="Arial"/>
      <family val="2"/>
    </font>
    <font>
      <b/>
      <sz val="20"/>
      <color indexed="16"/>
      <name val="Arial Black"/>
      <family val="2"/>
    </font>
    <font>
      <sz val="16"/>
      <color indexed="16"/>
      <name val="Arial Black"/>
      <family val="2"/>
    </font>
    <font>
      <b/>
      <sz val="28"/>
      <color indexed="16"/>
      <name val="Arial"/>
      <family val="2"/>
    </font>
    <font>
      <sz val="14"/>
      <color indexed="9"/>
      <name val="Arial"/>
      <family val="2"/>
    </font>
    <font>
      <b/>
      <i/>
      <sz val="11"/>
      <color indexed="9"/>
      <name val="Arial Narrow"/>
      <family val="2"/>
    </font>
    <font>
      <b/>
      <sz val="18"/>
      <color indexed="16"/>
      <name val="Arial"/>
      <family val="2"/>
    </font>
    <font>
      <sz val="10"/>
      <color indexed="17"/>
      <name val="Arial Narrow"/>
      <family val="2"/>
    </font>
    <font>
      <b/>
      <sz val="12"/>
      <color indexed="17"/>
      <name val="Arial Narrow"/>
      <family val="2"/>
    </font>
    <font>
      <sz val="10"/>
      <color indexed="60"/>
      <name val="Arial Narrow"/>
      <family val="2"/>
    </font>
    <font>
      <b/>
      <sz val="12"/>
      <color indexed="60"/>
      <name val="Arial Narrow"/>
      <family val="2"/>
    </font>
    <font>
      <b/>
      <sz val="7"/>
      <color indexed="12"/>
      <name val="Arial"/>
      <family val="2"/>
    </font>
    <font>
      <sz val="12"/>
      <color indexed="12"/>
      <name val="Arial Narrow"/>
      <family val="2"/>
    </font>
    <font>
      <sz val="12"/>
      <color indexed="16"/>
      <name val="Arial Narrow"/>
      <family val="2"/>
    </font>
    <font>
      <b/>
      <sz val="12"/>
      <color indexed="17"/>
      <name val="Arial"/>
      <family val="2"/>
    </font>
    <font>
      <b/>
      <sz val="12"/>
      <color indexed="60"/>
      <name val="Arial"/>
      <family val="2"/>
    </font>
    <font>
      <sz val="16"/>
      <color indexed="10"/>
      <name val="Arial"/>
      <family val="2"/>
    </font>
    <font>
      <sz val="8"/>
      <name val="Arial"/>
      <family val="2"/>
    </font>
    <font>
      <b/>
      <sz val="9"/>
      <color indexed="48"/>
      <name val="Arial"/>
      <family val="2"/>
    </font>
    <font>
      <b/>
      <sz val="6"/>
      <color indexed="48"/>
      <name val="Arial"/>
      <family val="2"/>
    </font>
    <font>
      <sz val="5"/>
      <name val="Arial Narrow"/>
      <family val="2"/>
    </font>
    <font>
      <b/>
      <i/>
      <sz val="8"/>
      <color indexed="10"/>
      <name val="Arial"/>
      <family val="2"/>
    </font>
    <font>
      <i/>
      <sz val="8"/>
      <color indexed="81"/>
      <name val="Tahoma"/>
      <family val="2"/>
    </font>
    <font>
      <sz val="7"/>
      <color indexed="81"/>
      <name val="Tahoma"/>
      <family val="2"/>
    </font>
    <font>
      <b/>
      <sz val="12"/>
      <name val="Arial"/>
      <family val="2"/>
    </font>
    <font>
      <b/>
      <sz val="12"/>
      <color indexed="19"/>
      <name val="Arial"/>
      <family val="2"/>
    </font>
    <font>
      <sz val="28"/>
      <color indexed="61"/>
      <name val="Arial Black"/>
      <family val="2"/>
    </font>
    <font>
      <b/>
      <sz val="10"/>
      <color indexed="19"/>
      <name val="Arial"/>
      <family val="2"/>
    </font>
    <font>
      <b/>
      <sz val="10"/>
      <color indexed="59"/>
      <name val="Arial"/>
      <family val="2"/>
    </font>
    <font>
      <sz val="28"/>
      <color indexed="9"/>
      <name val="Arial Black"/>
      <family val="2"/>
    </font>
    <font>
      <b/>
      <sz val="8"/>
      <color indexed="16"/>
      <name val="Tahoma"/>
      <family val="2"/>
    </font>
    <font>
      <b/>
      <sz val="8"/>
      <color indexed="12"/>
      <name val="Tahoma"/>
      <family val="2"/>
    </font>
    <font>
      <b/>
      <sz val="10"/>
      <color indexed="81"/>
      <name val="Arial Narrow"/>
      <family val="2"/>
    </font>
    <font>
      <b/>
      <sz val="12"/>
      <color indexed="10"/>
      <name val="Tahoma"/>
      <family val="2"/>
    </font>
    <font>
      <b/>
      <sz val="9"/>
      <color indexed="81"/>
      <name val="Arial Narrow"/>
      <family val="2"/>
    </font>
    <font>
      <sz val="9"/>
      <color indexed="81"/>
      <name val="Arial Narrow"/>
      <family val="2"/>
    </font>
    <font>
      <b/>
      <sz val="9"/>
      <name val="Arial Narrow"/>
      <family val="2"/>
    </font>
    <font>
      <sz val="8"/>
      <color indexed="81"/>
      <name val="Arial"/>
      <family val="2"/>
    </font>
    <font>
      <b/>
      <sz val="9"/>
      <color indexed="81"/>
      <name val="Tahoma"/>
      <family val="2"/>
    </font>
    <font>
      <sz val="24"/>
      <color indexed="61"/>
      <name val="Arial Black"/>
    </font>
    <font>
      <i/>
      <sz val="9"/>
      <color indexed="16"/>
      <name val="Arial"/>
    </font>
    <font>
      <sz val="12"/>
      <color indexed="19"/>
      <name val="Arial Narrow"/>
    </font>
    <font>
      <sz val="12"/>
      <color indexed="17"/>
      <name val="Arial Narrow"/>
    </font>
    <font>
      <sz val="12"/>
      <color indexed="60"/>
      <name val="Arial Narrow"/>
    </font>
    <font>
      <b/>
      <sz val="12"/>
      <name val="Arial Narrow"/>
      <family val="2"/>
    </font>
    <font>
      <sz val="10"/>
      <name val="ZapfDingbatsITC"/>
    </font>
    <font>
      <sz val="10"/>
      <name val="Wingdings-Regular"/>
    </font>
    <font>
      <sz val="10"/>
      <name val="Zapf Dingbats"/>
    </font>
    <font>
      <sz val="20"/>
      <name val="Arial Narrow"/>
    </font>
    <font>
      <sz val="16"/>
      <name val="Arial Narrow"/>
    </font>
    <font>
      <sz val="16"/>
      <color indexed="56"/>
      <name val="Zapf Dingbats"/>
    </font>
    <font>
      <sz val="16"/>
      <color indexed="56"/>
      <name val="Arial Narrow"/>
    </font>
    <font>
      <b/>
      <sz val="16"/>
      <name val="Arial Narrow"/>
    </font>
    <font>
      <b/>
      <sz val="9"/>
      <color indexed="81"/>
      <name val="Arial"/>
    </font>
    <font>
      <u/>
      <sz val="10"/>
      <name val="Arial Narrow"/>
      <family val="2"/>
    </font>
    <font>
      <b/>
      <i/>
      <sz val="6"/>
      <color indexed="10"/>
      <name val="Arial"/>
    </font>
    <font>
      <sz val="14"/>
      <color rgb="FF6666FF"/>
      <name val="Arial Narrow"/>
    </font>
    <font>
      <b/>
      <sz val="20"/>
      <color rgb="FFFF0000"/>
      <name val="Arial"/>
    </font>
    <font>
      <b/>
      <sz val="16"/>
      <color rgb="FF0000FF"/>
      <name val="Arial"/>
    </font>
    <font>
      <b/>
      <sz val="16"/>
      <color rgb="FF0000FF"/>
      <name val="Arial Narrow"/>
    </font>
    <font>
      <b/>
      <sz val="11"/>
      <color rgb="FF800000"/>
      <name val="Arial"/>
    </font>
    <font>
      <sz val="10"/>
      <color rgb="FF800000"/>
      <name val="Arial"/>
    </font>
    <font>
      <b/>
      <sz val="11"/>
      <color rgb="FFFF0000"/>
      <name val="Arial"/>
    </font>
    <font>
      <b/>
      <sz val="12"/>
      <color rgb="FF6666FF"/>
      <name val="Arial"/>
    </font>
    <font>
      <sz val="11"/>
      <color rgb="FF000000"/>
      <name val="Arial Narrow"/>
    </font>
    <font>
      <b/>
      <sz val="9"/>
      <color rgb="FFFF0000"/>
      <name val="Arial Narrow"/>
    </font>
    <font>
      <sz val="9"/>
      <color rgb="FFFF0000"/>
      <name val="Arial Narrow"/>
    </font>
    <font>
      <u/>
      <sz val="10"/>
      <color theme="10"/>
      <name val="Arial"/>
    </font>
    <font>
      <u/>
      <sz val="10"/>
      <color theme="11"/>
      <name val="Arial"/>
    </font>
  </fonts>
  <fills count="38">
    <fill>
      <patternFill patternType="none"/>
    </fill>
    <fill>
      <patternFill patternType="gray125"/>
    </fill>
    <fill>
      <patternFill patternType="solid">
        <fgColor indexed="41"/>
        <bgColor indexed="64"/>
      </patternFill>
    </fill>
    <fill>
      <patternFill patternType="solid">
        <fgColor indexed="46"/>
        <bgColor indexed="64"/>
      </patternFill>
    </fill>
    <fill>
      <patternFill patternType="solid">
        <fgColor indexed="43"/>
        <bgColor indexed="64"/>
      </patternFill>
    </fill>
    <fill>
      <patternFill patternType="solid">
        <fgColor indexed="54"/>
        <bgColor indexed="64"/>
      </patternFill>
    </fill>
    <fill>
      <patternFill patternType="solid">
        <fgColor indexed="12"/>
        <bgColor indexed="64"/>
      </patternFill>
    </fill>
    <fill>
      <patternFill patternType="solid">
        <fgColor indexed="11"/>
        <bgColor indexed="64"/>
      </patternFill>
    </fill>
    <fill>
      <patternFill patternType="solid">
        <fgColor indexed="44"/>
        <bgColor indexed="64"/>
      </patternFill>
    </fill>
    <fill>
      <patternFill patternType="solid">
        <fgColor indexed="55"/>
        <bgColor indexed="64"/>
      </patternFill>
    </fill>
    <fill>
      <patternFill patternType="solid">
        <fgColor indexed="45"/>
        <bgColor indexed="64"/>
      </patternFill>
    </fill>
    <fill>
      <patternFill patternType="solid">
        <fgColor indexed="52"/>
        <bgColor indexed="64"/>
      </patternFill>
    </fill>
    <fill>
      <patternFill patternType="solid">
        <fgColor indexed="47"/>
        <bgColor indexed="64"/>
      </patternFill>
    </fill>
    <fill>
      <patternFill patternType="mediumGray">
        <fgColor indexed="42"/>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42"/>
        <bgColor indexed="64"/>
      </patternFill>
    </fill>
    <fill>
      <patternFill patternType="solid">
        <fgColor indexed="62"/>
        <bgColor indexed="64"/>
      </patternFill>
    </fill>
    <fill>
      <patternFill patternType="mediumGray">
        <bgColor indexed="12"/>
      </patternFill>
    </fill>
    <fill>
      <patternFill patternType="mediumGray">
        <bgColor indexed="60"/>
      </patternFill>
    </fill>
    <fill>
      <patternFill patternType="mediumGray">
        <bgColor indexed="21"/>
      </patternFill>
    </fill>
    <fill>
      <patternFill patternType="mediumGray">
        <bgColor indexed="10"/>
      </patternFill>
    </fill>
    <fill>
      <patternFill patternType="mediumGray">
        <bgColor indexed="58"/>
      </patternFill>
    </fill>
    <fill>
      <patternFill patternType="mediumGray">
        <bgColor indexed="16"/>
      </patternFill>
    </fill>
    <fill>
      <patternFill patternType="mediumGray">
        <bgColor indexed="53"/>
      </patternFill>
    </fill>
    <fill>
      <patternFill patternType="mediumGray">
        <bgColor indexed="11"/>
      </patternFill>
    </fill>
    <fill>
      <patternFill patternType="mediumGray">
        <bgColor indexed="40"/>
      </patternFill>
    </fill>
    <fill>
      <patternFill patternType="mediumGray">
        <bgColor indexed="52"/>
      </patternFill>
    </fill>
    <fill>
      <patternFill patternType="solid">
        <fgColor indexed="48"/>
        <bgColor indexed="64"/>
      </patternFill>
    </fill>
    <fill>
      <patternFill patternType="solid">
        <fgColor indexed="22"/>
        <bgColor indexed="64"/>
      </patternFill>
    </fill>
    <fill>
      <patternFill patternType="solid">
        <fgColor indexed="23"/>
        <bgColor indexed="64"/>
      </patternFill>
    </fill>
    <fill>
      <patternFill patternType="solid">
        <fgColor rgb="FFCCFF66"/>
        <bgColor indexed="64"/>
      </patternFill>
    </fill>
    <fill>
      <patternFill patternType="solid">
        <fgColor rgb="FFE6E6E6"/>
        <bgColor indexed="64"/>
      </patternFill>
    </fill>
    <fill>
      <patternFill patternType="solid">
        <fgColor theme="6" tint="0.59999389629810485"/>
        <bgColor indexed="64"/>
      </patternFill>
    </fill>
    <fill>
      <patternFill patternType="solid">
        <fgColor rgb="FFE9E9E9"/>
        <bgColor indexed="64"/>
      </patternFill>
    </fill>
    <fill>
      <patternFill patternType="solid">
        <fgColor rgb="FFFFCC66"/>
        <bgColor indexed="64"/>
      </patternFill>
    </fill>
    <fill>
      <patternFill patternType="solid">
        <fgColor rgb="FFFFFF00"/>
        <bgColor indexed="64"/>
      </patternFill>
    </fill>
  </fills>
  <borders count="131">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top/>
      <bottom/>
      <diagonal/>
    </border>
    <border>
      <left/>
      <right/>
      <top style="hair">
        <color auto="1"/>
      </top>
      <bottom style="hair">
        <color auto="1"/>
      </bottom>
      <diagonal/>
    </border>
    <border>
      <left style="thin">
        <color auto="1"/>
      </left>
      <right/>
      <top style="hair">
        <color auto="1"/>
      </top>
      <bottom style="hair">
        <color auto="1"/>
      </bottom>
      <diagonal/>
    </border>
    <border>
      <left style="thin">
        <color auto="1"/>
      </left>
      <right/>
      <top style="hair">
        <color auto="1"/>
      </top>
      <bottom style="thin">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thin">
        <color auto="1"/>
      </bottom>
      <diagonal/>
    </border>
    <border>
      <left style="hair">
        <color auto="1"/>
      </left>
      <right style="thin">
        <color auto="1"/>
      </right>
      <top style="hair">
        <color auto="1"/>
      </top>
      <bottom style="hair">
        <color auto="1"/>
      </bottom>
      <diagonal/>
    </border>
    <border>
      <left/>
      <right style="thin">
        <color auto="1"/>
      </right>
      <top style="hair">
        <color auto="1"/>
      </top>
      <bottom/>
      <diagonal/>
    </border>
    <border>
      <left/>
      <right style="thin">
        <color auto="1"/>
      </right>
      <top/>
      <bottom style="thin">
        <color auto="1"/>
      </bottom>
      <diagonal/>
    </border>
    <border>
      <left/>
      <right style="thin">
        <color auto="1"/>
      </right>
      <top/>
      <bottom/>
      <diagonal/>
    </border>
    <border>
      <left style="hair">
        <color auto="1"/>
      </left>
      <right style="hair">
        <color auto="1"/>
      </right>
      <top style="double">
        <color auto="1"/>
      </top>
      <bottom style="hair">
        <color auto="1"/>
      </bottom>
      <diagonal/>
    </border>
    <border>
      <left/>
      <right/>
      <top style="hair">
        <color auto="1"/>
      </top>
      <bottom/>
      <diagonal/>
    </border>
    <border>
      <left style="hair">
        <color auto="1"/>
      </left>
      <right style="hair">
        <color auto="1"/>
      </right>
      <top style="hair">
        <color auto="1"/>
      </top>
      <bottom style="double">
        <color auto="1"/>
      </bottom>
      <diagonal/>
    </border>
    <border>
      <left style="hair">
        <color auto="1"/>
      </left>
      <right style="double">
        <color auto="1"/>
      </right>
      <top style="hair">
        <color auto="1"/>
      </top>
      <bottom style="double">
        <color auto="1"/>
      </bottom>
      <diagonal/>
    </border>
    <border>
      <left style="double">
        <color auto="1"/>
      </left>
      <right style="hair">
        <color auto="1"/>
      </right>
      <top/>
      <bottom style="hair">
        <color auto="1"/>
      </bottom>
      <diagonal/>
    </border>
    <border>
      <left style="double">
        <color auto="1"/>
      </left>
      <right style="hair">
        <color auto="1"/>
      </right>
      <top style="hair">
        <color auto="1"/>
      </top>
      <bottom style="hair">
        <color auto="1"/>
      </bottom>
      <diagonal/>
    </border>
    <border>
      <left style="double">
        <color auto="1"/>
      </left>
      <right style="hair">
        <color auto="1"/>
      </right>
      <top style="hair">
        <color auto="1"/>
      </top>
      <bottom style="thin">
        <color auto="1"/>
      </bottom>
      <diagonal/>
    </border>
    <border>
      <left style="double">
        <color auto="1"/>
      </left>
      <right style="hair">
        <color auto="1"/>
      </right>
      <top style="thin">
        <color auto="1"/>
      </top>
      <bottom style="hair">
        <color auto="1"/>
      </bottom>
      <diagonal/>
    </border>
    <border>
      <left style="double">
        <color auto="1"/>
      </left>
      <right style="hair">
        <color auto="1"/>
      </right>
      <top style="hair">
        <color auto="1"/>
      </top>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hair">
        <color auto="1"/>
      </right>
      <top style="hair">
        <color auto="1"/>
      </top>
      <bottom style="thin">
        <color auto="1"/>
      </bottom>
      <diagonal/>
    </border>
    <border>
      <left style="hair">
        <color auto="1"/>
      </left>
      <right style="hair">
        <color auto="1"/>
      </right>
      <top style="thin">
        <color auto="1"/>
      </top>
      <bottom style="hair">
        <color auto="1"/>
      </bottom>
      <diagonal/>
    </border>
    <border>
      <left style="hair">
        <color auto="1"/>
      </left>
      <right style="double">
        <color auto="1"/>
      </right>
      <top style="double">
        <color auto="1"/>
      </top>
      <bottom style="hair">
        <color auto="1"/>
      </bottom>
      <diagonal/>
    </border>
    <border>
      <left/>
      <right style="hair">
        <color auto="1"/>
      </right>
      <top/>
      <bottom style="hair">
        <color auto="1"/>
      </bottom>
      <diagonal/>
    </border>
    <border>
      <left style="hair">
        <color auto="1"/>
      </left>
      <right style="hair">
        <color auto="1"/>
      </right>
      <top/>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right style="hair">
        <color auto="1"/>
      </right>
      <top style="hair">
        <color auto="1"/>
      </top>
      <bottom/>
      <diagonal/>
    </border>
    <border>
      <left/>
      <right style="hair">
        <color auto="1"/>
      </right>
      <top style="double">
        <color auto="1"/>
      </top>
      <bottom style="hair">
        <color auto="1"/>
      </bottom>
      <diagonal/>
    </border>
    <border>
      <left style="hair">
        <color auto="1"/>
      </left>
      <right style="double">
        <color auto="1"/>
      </right>
      <top style="hair">
        <color auto="1"/>
      </top>
      <bottom style="hair">
        <color auto="1"/>
      </bottom>
      <diagonal/>
    </border>
    <border>
      <left style="thin">
        <color auto="1"/>
      </left>
      <right/>
      <top style="double">
        <color auto="1"/>
      </top>
      <bottom style="double">
        <color auto="1"/>
      </bottom>
      <diagonal/>
    </border>
    <border>
      <left style="hair">
        <color auto="1"/>
      </left>
      <right style="thin">
        <color auto="1"/>
      </right>
      <top style="double">
        <color auto="1"/>
      </top>
      <bottom style="double">
        <color auto="1"/>
      </bottom>
      <diagonal/>
    </border>
    <border>
      <left style="thin">
        <color auto="1"/>
      </left>
      <right style="hair">
        <color auto="1"/>
      </right>
      <top style="double">
        <color auto="1"/>
      </top>
      <bottom style="double">
        <color auto="1"/>
      </bottom>
      <diagonal/>
    </border>
    <border>
      <left/>
      <right style="hair">
        <color auto="1"/>
      </right>
      <top style="double">
        <color auto="1"/>
      </top>
      <bottom style="double">
        <color auto="1"/>
      </bottom>
      <diagonal/>
    </border>
    <border>
      <left style="hair">
        <color auto="1"/>
      </left>
      <right style="double">
        <color auto="1"/>
      </right>
      <top style="double">
        <color auto="1"/>
      </top>
      <bottom style="double">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hair">
        <color auto="1"/>
      </right>
      <top style="hair">
        <color auto="1"/>
      </top>
      <bottom/>
      <diagonal/>
    </border>
    <border>
      <left style="hair">
        <color auto="1"/>
      </left>
      <right style="thin">
        <color auto="1"/>
      </right>
      <top style="hair">
        <color auto="1"/>
      </top>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top style="thin">
        <color auto="1"/>
      </top>
      <bottom style="hair">
        <color auto="1"/>
      </bottom>
      <diagonal/>
    </border>
    <border>
      <left/>
      <right style="thin">
        <color auto="1"/>
      </right>
      <top style="thin">
        <color auto="1"/>
      </top>
      <bottom style="thin">
        <color auto="1"/>
      </bottom>
      <diagonal/>
    </border>
    <border>
      <left style="thin">
        <color auto="1"/>
      </left>
      <right style="hair">
        <color auto="1"/>
      </right>
      <top/>
      <bottom style="hair">
        <color auto="1"/>
      </bottom>
      <diagonal/>
    </border>
    <border>
      <left style="hair">
        <color auto="1"/>
      </left>
      <right/>
      <top/>
      <bottom style="hair">
        <color auto="1"/>
      </bottom>
      <diagonal/>
    </border>
    <border>
      <left/>
      <right style="thin">
        <color auto="1"/>
      </right>
      <top/>
      <bottom style="hair">
        <color auto="1"/>
      </bottom>
      <diagonal/>
    </border>
    <border>
      <left style="hair">
        <color auto="1"/>
      </left>
      <right/>
      <top style="thin">
        <color auto="1"/>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hair">
        <color auto="1"/>
      </left>
      <right style="double">
        <color auto="1"/>
      </right>
      <top style="hair">
        <color auto="1"/>
      </top>
      <bottom/>
      <diagonal/>
    </border>
    <border>
      <left style="medium">
        <color indexed="45"/>
      </left>
      <right style="medium">
        <color indexed="45"/>
      </right>
      <top style="medium">
        <color indexed="45"/>
      </top>
      <bottom style="medium">
        <color indexed="45"/>
      </bottom>
      <diagonal/>
    </border>
    <border>
      <left style="medium">
        <color indexed="45"/>
      </left>
      <right style="medium">
        <color indexed="45"/>
      </right>
      <top style="medium">
        <color indexed="45"/>
      </top>
      <bottom/>
      <diagonal/>
    </border>
    <border>
      <left style="medium">
        <color indexed="45"/>
      </left>
      <right style="medium">
        <color indexed="45"/>
      </right>
      <top/>
      <bottom style="medium">
        <color indexed="45"/>
      </bottom>
      <diagonal/>
    </border>
    <border>
      <left style="hair">
        <color auto="1"/>
      </left>
      <right style="double">
        <color auto="1"/>
      </right>
      <top/>
      <bottom style="hair">
        <color auto="1"/>
      </bottom>
      <diagonal/>
    </border>
    <border>
      <left/>
      <right style="thin">
        <color auto="1"/>
      </right>
      <top style="double">
        <color auto="1"/>
      </top>
      <bottom style="double">
        <color auto="1"/>
      </bottom>
      <diagonal/>
    </border>
    <border>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thin">
        <color auto="1"/>
      </right>
      <top style="double">
        <color auto="1"/>
      </top>
      <bottom style="hair">
        <color auto="1"/>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double">
        <color auto="1"/>
      </bottom>
      <diagonal/>
    </border>
    <border>
      <left style="hair">
        <color auto="1"/>
      </left>
      <right style="thin">
        <color auto="1"/>
      </right>
      <top style="thin">
        <color auto="1"/>
      </top>
      <bottom/>
      <diagonal/>
    </border>
    <border>
      <left style="hair">
        <color auto="1"/>
      </left>
      <right style="thin">
        <color auto="1"/>
      </right>
      <top/>
      <bottom style="double">
        <color auto="1"/>
      </bottom>
      <diagonal/>
    </border>
    <border>
      <left style="thin">
        <color auto="1"/>
      </left>
      <right style="hair">
        <color auto="1"/>
      </right>
      <top style="hair">
        <color auto="1"/>
      </top>
      <bottom style="double">
        <color auto="1"/>
      </bottom>
      <diagonal/>
    </border>
    <border>
      <left/>
      <right/>
      <top/>
      <bottom style="double">
        <color auto="1"/>
      </bottom>
      <diagonal/>
    </border>
    <border>
      <left style="hair">
        <color auto="1"/>
      </left>
      <right/>
      <top style="hair">
        <color auto="1"/>
      </top>
      <bottom style="double">
        <color auto="1"/>
      </bottom>
      <diagonal/>
    </border>
    <border>
      <left style="hair">
        <color auto="1"/>
      </left>
      <right style="hair">
        <color auto="1"/>
      </right>
      <top/>
      <bottom style="double">
        <color auto="1"/>
      </bottom>
      <diagonal/>
    </border>
    <border>
      <left style="medium">
        <color indexed="14"/>
      </left>
      <right style="medium">
        <color indexed="14"/>
      </right>
      <top style="medium">
        <color indexed="14"/>
      </top>
      <bottom style="medium">
        <color indexed="14"/>
      </bottom>
      <diagonal/>
    </border>
    <border>
      <left style="hair">
        <color auto="1"/>
      </left>
      <right/>
      <top style="hair">
        <color auto="1"/>
      </top>
      <bottom style="thin">
        <color auto="1"/>
      </bottom>
      <diagonal/>
    </border>
    <border>
      <left style="thin">
        <color auto="1"/>
      </left>
      <right style="thin">
        <color auto="1"/>
      </right>
      <top style="double">
        <color auto="1"/>
      </top>
      <bottom style="hair">
        <color auto="1"/>
      </bottom>
      <diagonal/>
    </border>
    <border>
      <left style="thin">
        <color auto="1"/>
      </left>
      <right style="thin">
        <color auto="1"/>
      </right>
      <top style="double">
        <color auto="1"/>
      </top>
      <bottom style="double">
        <color auto="1"/>
      </bottom>
      <diagonal/>
    </border>
    <border>
      <left style="thin">
        <color auto="1"/>
      </left>
      <right/>
      <top style="double">
        <color auto="1"/>
      </top>
      <bottom style="hair">
        <color auto="1"/>
      </bottom>
      <diagonal/>
    </border>
    <border>
      <left style="thin">
        <color auto="1"/>
      </left>
      <right/>
      <top/>
      <bottom style="hair">
        <color auto="1"/>
      </bottom>
      <diagonal/>
    </border>
    <border>
      <left style="thin">
        <color auto="1"/>
      </left>
      <right/>
      <top style="thin">
        <color auto="1"/>
      </top>
      <bottom style="hair">
        <color auto="1"/>
      </bottom>
      <diagonal/>
    </border>
    <border>
      <left style="thin">
        <color auto="1"/>
      </left>
      <right/>
      <top style="hair">
        <color auto="1"/>
      </top>
      <bottom style="double">
        <color auto="1"/>
      </bottom>
      <diagonal/>
    </border>
    <border>
      <left/>
      <right/>
      <top style="thin">
        <color indexed="15"/>
      </top>
      <bottom style="thin">
        <color indexed="15"/>
      </bottom>
      <diagonal/>
    </border>
    <border>
      <left/>
      <right style="hair">
        <color auto="1"/>
      </right>
      <top/>
      <bottom/>
      <diagonal/>
    </border>
    <border>
      <left style="hair">
        <color auto="1"/>
      </left>
      <right/>
      <top/>
      <bottom/>
      <diagonal/>
    </border>
    <border>
      <left/>
      <right/>
      <top/>
      <bottom style="hair">
        <color auto="1"/>
      </bottom>
      <diagonal/>
    </border>
    <border>
      <left/>
      <right/>
      <top style="hair">
        <color auto="1"/>
      </top>
      <bottom style="double">
        <color auto="1"/>
      </bottom>
      <diagonal/>
    </border>
    <border>
      <left/>
      <right style="hair">
        <color auto="1"/>
      </right>
      <top style="hair">
        <color auto="1"/>
      </top>
      <bottom style="double">
        <color auto="1"/>
      </bottom>
      <diagonal/>
    </border>
    <border>
      <left style="hair">
        <color auto="1"/>
      </left>
      <right/>
      <top style="double">
        <color auto="1"/>
      </top>
      <bottom/>
      <diagonal/>
    </border>
    <border>
      <left/>
      <right style="double">
        <color auto="1"/>
      </right>
      <top style="double">
        <color auto="1"/>
      </top>
      <bottom/>
      <diagonal/>
    </border>
    <border>
      <left/>
      <right style="double">
        <color auto="1"/>
      </right>
      <top/>
      <bottom style="hair">
        <color auto="1"/>
      </bottom>
      <diagonal/>
    </border>
    <border>
      <left style="double">
        <color auto="1"/>
      </left>
      <right style="hair">
        <color auto="1"/>
      </right>
      <top style="double">
        <color auto="1"/>
      </top>
      <bottom/>
      <diagonal/>
    </border>
    <border>
      <left style="double">
        <color auto="1"/>
      </left>
      <right style="hair">
        <color auto="1"/>
      </right>
      <top/>
      <bottom style="double">
        <color auto="1"/>
      </bottom>
      <diagonal/>
    </border>
    <border>
      <left style="hair">
        <color auto="1"/>
      </left>
      <right/>
      <top style="double">
        <color auto="1"/>
      </top>
      <bottom style="hair">
        <color auto="1"/>
      </bottom>
      <diagonal/>
    </border>
    <border>
      <left/>
      <right/>
      <top style="double">
        <color auto="1"/>
      </top>
      <bottom style="hair">
        <color auto="1"/>
      </bottom>
      <diagonal/>
    </border>
    <border>
      <left/>
      <right/>
      <top style="double">
        <color auto="1"/>
      </top>
      <bottom/>
      <diagonal/>
    </border>
    <border>
      <left/>
      <right style="double">
        <color auto="1"/>
      </right>
      <top style="hair">
        <color auto="1"/>
      </top>
      <bottom style="double">
        <color auto="1"/>
      </bottom>
      <diagonal/>
    </border>
    <border>
      <left/>
      <right/>
      <top style="thin">
        <color auto="1"/>
      </top>
      <bottom style="double">
        <color auto="1"/>
      </bottom>
      <diagonal/>
    </border>
    <border>
      <left/>
      <right style="thin">
        <color auto="1"/>
      </right>
      <top style="thin">
        <color auto="1"/>
      </top>
      <bottom style="double">
        <color auto="1"/>
      </bottom>
      <diagonal/>
    </border>
    <border>
      <left style="thin">
        <color auto="1"/>
      </left>
      <right/>
      <top style="thin">
        <color auto="1"/>
      </top>
      <bottom/>
      <diagonal/>
    </border>
    <border>
      <left/>
      <right style="thin">
        <color auto="1"/>
      </right>
      <top style="thin">
        <color auto="1"/>
      </top>
      <bottom/>
      <diagonal/>
    </border>
    <border>
      <left/>
      <right/>
      <top style="medium">
        <color indexed="45"/>
      </top>
      <bottom/>
      <diagonal/>
    </border>
    <border>
      <left/>
      <right style="medium">
        <color indexed="14"/>
      </right>
      <top style="medium">
        <color indexed="45"/>
      </top>
      <bottom/>
      <diagonal/>
    </border>
    <border>
      <left/>
      <right/>
      <top/>
      <bottom style="medium">
        <color indexed="45"/>
      </bottom>
      <diagonal/>
    </border>
    <border>
      <left style="medium">
        <color indexed="45"/>
      </left>
      <right style="medium">
        <color indexed="45"/>
      </right>
      <top/>
      <bottom/>
      <diagonal/>
    </border>
    <border>
      <left style="thin">
        <color auto="1"/>
      </left>
      <right/>
      <top style="thin">
        <color auto="1"/>
      </top>
      <bottom style="thin">
        <color auto="1"/>
      </bottom>
      <diagonal/>
    </border>
    <border>
      <left/>
      <right/>
      <top style="thin">
        <color auto="1"/>
      </top>
      <bottom style="thin">
        <color auto="1"/>
      </bottom>
      <diagonal/>
    </border>
    <border>
      <left style="double">
        <color auto="1"/>
      </left>
      <right style="thin">
        <color auto="1"/>
      </right>
      <top style="double">
        <color auto="1"/>
      </top>
      <bottom/>
      <diagonal/>
    </border>
    <border>
      <left style="double">
        <color auto="1"/>
      </left>
      <right style="thin">
        <color auto="1"/>
      </right>
      <top/>
      <bottom/>
      <diagonal/>
    </border>
    <border>
      <left style="double">
        <color auto="1"/>
      </left>
      <right style="thin">
        <color auto="1"/>
      </right>
      <top/>
      <bottom style="double">
        <color auto="1"/>
      </bottom>
      <diagonal/>
    </border>
    <border>
      <left style="thin">
        <color auto="1"/>
      </left>
      <right style="hair">
        <color auto="1"/>
      </right>
      <top style="thin">
        <color auto="1"/>
      </top>
      <bottom/>
      <diagonal/>
    </border>
    <border>
      <left style="thin">
        <color auto="1"/>
      </left>
      <right style="hair">
        <color auto="1"/>
      </right>
      <top/>
      <bottom style="double">
        <color auto="1"/>
      </bottom>
      <diagonal/>
    </border>
    <border>
      <left style="hair">
        <color auto="1"/>
      </left>
      <right style="hair">
        <color auto="1"/>
      </right>
      <top style="thin">
        <color auto="1"/>
      </top>
      <bottom/>
      <diagonal/>
    </border>
    <border>
      <left style="hair">
        <color auto="1"/>
      </left>
      <right style="double">
        <color auto="1"/>
      </right>
      <top style="thin">
        <color auto="1"/>
      </top>
      <bottom/>
      <diagonal/>
    </border>
    <border>
      <left style="hair">
        <color auto="1"/>
      </left>
      <right style="double">
        <color auto="1"/>
      </right>
      <top/>
      <bottom style="double">
        <color auto="1"/>
      </bottom>
      <diagonal/>
    </border>
    <border>
      <left/>
      <right style="thin">
        <color auto="1"/>
      </right>
      <top/>
      <bottom style="double">
        <color auto="1"/>
      </bottom>
      <diagonal/>
    </border>
    <border>
      <left style="thin">
        <color auto="1"/>
      </left>
      <right style="thin">
        <color auto="1"/>
      </right>
      <top style="thin">
        <color auto="1"/>
      </top>
      <bottom/>
      <diagonal/>
    </border>
    <border>
      <left style="thin">
        <color auto="1"/>
      </left>
      <right style="thin">
        <color auto="1"/>
      </right>
      <top/>
      <bottom style="double">
        <color auto="1"/>
      </bottom>
      <diagonal/>
    </border>
    <border>
      <left style="double">
        <color indexed="43"/>
      </left>
      <right/>
      <top style="double">
        <color indexed="43"/>
      </top>
      <bottom style="double">
        <color indexed="43"/>
      </bottom>
      <diagonal/>
    </border>
    <border>
      <left/>
      <right style="double">
        <color indexed="43"/>
      </right>
      <top style="double">
        <color indexed="43"/>
      </top>
      <bottom style="double">
        <color indexed="43"/>
      </bottom>
      <diagonal/>
    </border>
    <border>
      <left/>
      <right/>
      <top style="thin">
        <color auto="1"/>
      </top>
      <bottom/>
      <diagonal/>
    </border>
    <border>
      <left style="thick">
        <color indexed="9"/>
      </left>
      <right/>
      <top style="thick">
        <color indexed="9"/>
      </top>
      <bottom/>
      <diagonal/>
    </border>
    <border>
      <left/>
      <right/>
      <top style="thick">
        <color indexed="9"/>
      </top>
      <bottom/>
      <diagonal/>
    </border>
    <border>
      <left/>
      <right style="thick">
        <color indexed="9"/>
      </right>
      <top style="thick">
        <color indexed="9"/>
      </top>
      <bottom/>
      <diagonal/>
    </border>
    <border>
      <left style="thick">
        <color indexed="9"/>
      </left>
      <right/>
      <top/>
      <bottom style="thick">
        <color indexed="9"/>
      </bottom>
      <diagonal/>
    </border>
    <border>
      <left/>
      <right/>
      <top/>
      <bottom style="thick">
        <color indexed="9"/>
      </bottom>
      <diagonal/>
    </border>
    <border>
      <left/>
      <right style="thick">
        <color indexed="9"/>
      </right>
      <top/>
      <bottom style="thick">
        <color indexed="9"/>
      </bottom>
      <diagonal/>
    </border>
    <border>
      <left style="hair">
        <color theme="1" tint="0.499984740745262"/>
      </left>
      <right style="hair">
        <color theme="1" tint="0.499984740745262"/>
      </right>
      <top style="hair">
        <color theme="1" tint="0.499984740745262"/>
      </top>
      <bottom style="hair">
        <color theme="1" tint="0.499984740745262"/>
      </bottom>
      <diagonal/>
    </border>
  </borders>
  <cellStyleXfs count="5">
    <xf numFmtId="0" fontId="0" fillId="0" borderId="0"/>
    <xf numFmtId="164" fontId="1" fillId="0" borderId="0" applyFont="0" applyFill="0" applyBorder="0" applyAlignment="0" applyProtection="0"/>
    <xf numFmtId="165" fontId="1" fillId="0" borderId="0" applyFont="0" applyFill="0" applyBorder="0" applyAlignment="0" applyProtection="0"/>
    <xf numFmtId="0" fontId="137" fillId="0" borderId="0" applyNumberFormat="0" applyFill="0" applyBorder="0" applyAlignment="0" applyProtection="0"/>
    <xf numFmtId="0" fontId="138" fillId="0" borderId="0" applyNumberFormat="0" applyFill="0" applyBorder="0" applyAlignment="0" applyProtection="0"/>
  </cellStyleXfs>
  <cellXfs count="642">
    <xf numFmtId="0" fontId="0" fillId="0" borderId="0" xfId="0"/>
    <xf numFmtId="0" fontId="9" fillId="0" borderId="0" xfId="0" applyFont="1" applyProtection="1"/>
    <xf numFmtId="0" fontId="20" fillId="0" borderId="0" xfId="0" applyFont="1" applyProtection="1"/>
    <xf numFmtId="0" fontId="8" fillId="0" borderId="0" xfId="0" applyFont="1"/>
    <xf numFmtId="164" fontId="20" fillId="0" borderId="0" xfId="1" applyFont="1" applyProtection="1"/>
    <xf numFmtId="164" fontId="14" fillId="0" borderId="1" xfId="1" applyFont="1" applyBorder="1" applyProtection="1">
      <protection locked="0"/>
    </xf>
    <xf numFmtId="9" fontId="2" fillId="2" borderId="1" xfId="0" applyNumberFormat="1" applyFont="1" applyFill="1" applyBorder="1" applyProtection="1">
      <protection hidden="1"/>
    </xf>
    <xf numFmtId="9" fontId="2" fillId="3" borderId="1" xfId="0" applyNumberFormat="1" applyFont="1" applyFill="1" applyBorder="1" applyProtection="1">
      <protection hidden="1"/>
    </xf>
    <xf numFmtId="9" fontId="2" fillId="4" borderId="1" xfId="0" applyNumberFormat="1" applyFont="1" applyFill="1" applyBorder="1" applyProtection="1">
      <protection hidden="1"/>
    </xf>
    <xf numFmtId="0" fontId="9" fillId="0" borderId="0" xfId="0" applyFont="1" applyProtection="1">
      <protection hidden="1"/>
    </xf>
    <xf numFmtId="0" fontId="9" fillId="0" borderId="1" xfId="0" applyFont="1" applyBorder="1" applyAlignment="1" applyProtection="1">
      <alignment horizontal="center"/>
      <protection hidden="1"/>
    </xf>
    <xf numFmtId="164" fontId="20" fillId="2" borderId="2" xfId="1" applyFont="1" applyFill="1" applyBorder="1" applyAlignment="1" applyProtection="1">
      <alignment horizontal="right"/>
      <protection hidden="1"/>
    </xf>
    <xf numFmtId="164" fontId="8" fillId="2" borderId="3" xfId="1" applyFont="1" applyFill="1" applyBorder="1" applyProtection="1">
      <protection hidden="1"/>
    </xf>
    <xf numFmtId="0" fontId="30" fillId="0" borderId="0" xfId="0" applyFont="1" applyProtection="1">
      <protection hidden="1"/>
    </xf>
    <xf numFmtId="0" fontId="30" fillId="0" borderId="1" xfId="0" applyFont="1" applyBorder="1" applyAlignment="1" applyProtection="1">
      <alignment horizontal="center"/>
      <protection hidden="1"/>
    </xf>
    <xf numFmtId="0" fontId="20" fillId="0" borderId="4" xfId="0" applyFont="1" applyBorder="1" applyProtection="1">
      <protection hidden="1"/>
    </xf>
    <xf numFmtId="0" fontId="20" fillId="0" borderId="1" xfId="0" applyFont="1" applyBorder="1" applyProtection="1">
      <protection hidden="1"/>
    </xf>
    <xf numFmtId="0" fontId="20" fillId="2" borderId="5" xfId="0" applyFont="1" applyFill="1" applyBorder="1" applyAlignment="1" applyProtection="1">
      <alignment horizontal="right"/>
      <protection hidden="1"/>
    </xf>
    <xf numFmtId="0" fontId="21" fillId="2" borderId="6" xfId="0" applyFont="1" applyFill="1" applyBorder="1" applyAlignment="1" applyProtection="1">
      <alignment horizontal="right"/>
      <protection hidden="1"/>
    </xf>
    <xf numFmtId="0" fontId="8" fillId="2" borderId="7" xfId="0" applyFont="1" applyFill="1" applyBorder="1" applyProtection="1">
      <protection hidden="1"/>
    </xf>
    <xf numFmtId="0" fontId="8" fillId="2" borderId="6" xfId="0" applyFont="1" applyFill="1" applyBorder="1" applyProtection="1">
      <protection hidden="1"/>
    </xf>
    <xf numFmtId="0" fontId="20" fillId="2" borderId="7" xfId="0" applyFont="1" applyFill="1" applyBorder="1" applyProtection="1">
      <protection hidden="1"/>
    </xf>
    <xf numFmtId="0" fontId="20" fillId="2" borderId="6" xfId="0" applyFont="1" applyFill="1" applyBorder="1" applyProtection="1">
      <protection hidden="1"/>
    </xf>
    <xf numFmtId="0" fontId="21" fillId="2" borderId="5" xfId="0" applyFont="1" applyFill="1" applyBorder="1" applyProtection="1">
      <protection hidden="1"/>
    </xf>
    <xf numFmtId="0" fontId="20" fillId="2" borderId="0" xfId="0" applyFont="1" applyFill="1" applyBorder="1" applyProtection="1">
      <protection hidden="1"/>
    </xf>
    <xf numFmtId="164" fontId="20" fillId="2" borderId="0" xfId="1" applyFont="1" applyFill="1" applyBorder="1" applyProtection="1">
      <protection hidden="1"/>
    </xf>
    <xf numFmtId="0" fontId="21" fillId="2" borderId="7" xfId="0" applyFont="1" applyFill="1" applyBorder="1" applyProtection="1">
      <protection hidden="1"/>
    </xf>
    <xf numFmtId="0" fontId="21" fillId="2" borderId="6" xfId="0" applyFont="1" applyFill="1" applyBorder="1" applyProtection="1">
      <protection hidden="1"/>
    </xf>
    <xf numFmtId="164" fontId="8" fillId="2" borderId="6" xfId="1" applyFont="1" applyFill="1" applyBorder="1" applyProtection="1">
      <protection hidden="1"/>
    </xf>
    <xf numFmtId="0" fontId="22" fillId="0" borderId="8" xfId="0" applyFont="1" applyBorder="1" applyProtection="1">
      <protection hidden="1"/>
    </xf>
    <xf numFmtId="0" fontId="20" fillId="0" borderId="0" xfId="0" applyFont="1" applyProtection="1">
      <protection hidden="1"/>
    </xf>
    <xf numFmtId="0" fontId="20" fillId="0" borderId="9" xfId="0" applyFont="1" applyBorder="1" applyProtection="1">
      <protection hidden="1"/>
    </xf>
    <xf numFmtId="0" fontId="30" fillId="0" borderId="10" xfId="0" applyFont="1" applyBorder="1" applyAlignment="1" applyProtection="1">
      <alignment horizontal="center"/>
      <protection hidden="1"/>
    </xf>
    <xf numFmtId="0" fontId="21" fillId="0" borderId="1" xfId="0" applyFont="1" applyBorder="1" applyAlignment="1" applyProtection="1">
      <alignment horizontal="center"/>
      <protection hidden="1"/>
    </xf>
    <xf numFmtId="0" fontId="32" fillId="0" borderId="9" xfId="0" applyFont="1" applyBorder="1" applyProtection="1">
      <protection hidden="1"/>
    </xf>
    <xf numFmtId="1" fontId="30" fillId="0" borderId="10" xfId="0" applyNumberFormat="1" applyFont="1" applyBorder="1" applyAlignment="1" applyProtection="1">
      <alignment horizontal="center"/>
      <protection hidden="1"/>
    </xf>
    <xf numFmtId="0" fontId="7" fillId="0" borderId="0" xfId="0" applyFont="1" applyAlignment="1" applyProtection="1">
      <alignment horizontal="center"/>
      <protection hidden="1"/>
    </xf>
    <xf numFmtId="0" fontId="8" fillId="0" borderId="0" xfId="0" applyFont="1" applyProtection="1">
      <protection hidden="1"/>
    </xf>
    <xf numFmtId="0" fontId="20" fillId="0" borderId="0" xfId="0" applyFont="1" applyAlignment="1" applyProtection="1">
      <alignment horizontal="center"/>
      <protection hidden="1"/>
    </xf>
    <xf numFmtId="0" fontId="8" fillId="0" borderId="11" xfId="0" applyFont="1" applyBorder="1" applyAlignment="1" applyProtection="1">
      <alignment horizontal="center"/>
      <protection hidden="1"/>
    </xf>
    <xf numFmtId="0" fontId="9" fillId="0" borderId="1" xfId="0" applyFont="1" applyBorder="1" applyProtection="1">
      <protection hidden="1"/>
    </xf>
    <xf numFmtId="49" fontId="8" fillId="0" borderId="1" xfId="0" applyNumberFormat="1" applyFont="1" applyBorder="1" applyProtection="1">
      <protection hidden="1"/>
    </xf>
    <xf numFmtId="164" fontId="2" fillId="0" borderId="0" xfId="1" applyFont="1" applyProtection="1">
      <protection hidden="1"/>
    </xf>
    <xf numFmtId="0" fontId="2" fillId="0" borderId="0" xfId="0" applyFont="1" applyProtection="1">
      <protection hidden="1"/>
    </xf>
    <xf numFmtId="0" fontId="17" fillId="0" borderId="0" xfId="0" applyFont="1" applyProtection="1">
      <protection hidden="1"/>
    </xf>
    <xf numFmtId="0" fontId="17" fillId="5" borderId="0" xfId="0" applyFont="1" applyFill="1" applyAlignment="1" applyProtection="1">
      <alignment horizontal="center"/>
      <protection hidden="1"/>
    </xf>
    <xf numFmtId="0" fontId="6" fillId="5" borderId="0" xfId="0" applyFont="1" applyFill="1" applyProtection="1">
      <protection hidden="1"/>
    </xf>
    <xf numFmtId="0" fontId="17" fillId="5" borderId="0" xfId="0" applyFont="1" applyFill="1" applyProtection="1">
      <protection hidden="1"/>
    </xf>
    <xf numFmtId="0" fontId="2" fillId="5" borderId="0" xfId="0" applyFont="1" applyFill="1" applyProtection="1">
      <protection hidden="1"/>
    </xf>
    <xf numFmtId="0" fontId="6" fillId="0" borderId="10" xfId="0" applyFont="1" applyFill="1" applyBorder="1" applyProtection="1">
      <protection hidden="1"/>
    </xf>
    <xf numFmtId="0" fontId="6" fillId="0" borderId="10" xfId="0" applyFont="1" applyBorder="1" applyProtection="1">
      <protection hidden="1"/>
    </xf>
    <xf numFmtId="0" fontId="2" fillId="0" borderId="0" xfId="0" applyFont="1" applyFill="1" applyProtection="1">
      <protection hidden="1"/>
    </xf>
    <xf numFmtId="0" fontId="17" fillId="0" borderId="0" xfId="0" applyFont="1" applyAlignment="1" applyProtection="1">
      <alignment horizontal="center"/>
      <protection hidden="1"/>
    </xf>
    <xf numFmtId="0" fontId="6" fillId="0" borderId="0" xfId="0" applyFont="1" applyProtection="1">
      <protection hidden="1"/>
    </xf>
    <xf numFmtId="0" fontId="10" fillId="0" borderId="0" xfId="0" applyFont="1" applyAlignment="1" applyProtection="1">
      <alignment vertical="center" wrapText="1"/>
      <protection hidden="1"/>
    </xf>
    <xf numFmtId="0" fontId="17" fillId="6" borderId="0" xfId="0" applyFont="1" applyFill="1" applyAlignment="1" applyProtection="1">
      <alignment horizontal="center"/>
      <protection hidden="1"/>
    </xf>
    <xf numFmtId="0" fontId="6" fillId="6" borderId="0" xfId="0" applyFont="1" applyFill="1" applyProtection="1">
      <protection hidden="1"/>
    </xf>
    <xf numFmtId="0" fontId="17" fillId="6" borderId="0" xfId="0" applyFont="1" applyFill="1" applyProtection="1">
      <protection hidden="1"/>
    </xf>
    <xf numFmtId="9" fontId="2" fillId="7" borderId="11" xfId="0" applyNumberFormat="1" applyFont="1" applyFill="1" applyBorder="1" applyProtection="1">
      <protection hidden="1"/>
    </xf>
    <xf numFmtId="9" fontId="38" fillId="4" borderId="1" xfId="0" applyNumberFormat="1" applyFont="1" applyFill="1" applyBorder="1" applyAlignment="1" applyProtection="1">
      <alignment horizontal="center" vertical="center"/>
      <protection hidden="1"/>
    </xf>
    <xf numFmtId="0" fontId="38" fillId="8" borderId="1" xfId="0" applyFont="1" applyFill="1" applyBorder="1" applyAlignment="1" applyProtection="1">
      <alignment horizontal="center" vertical="center" wrapText="1"/>
      <protection hidden="1"/>
    </xf>
    <xf numFmtId="0" fontId="2" fillId="9" borderId="1" xfId="0" applyFont="1" applyFill="1" applyBorder="1" applyProtection="1">
      <protection hidden="1"/>
    </xf>
    <xf numFmtId="0" fontId="25" fillId="9" borderId="1" xfId="0" applyFont="1" applyFill="1" applyBorder="1" applyProtection="1">
      <protection hidden="1"/>
    </xf>
    <xf numFmtId="1" fontId="25" fillId="9" borderId="1" xfId="0" applyNumberFormat="1" applyFont="1" applyFill="1" applyBorder="1" applyAlignment="1" applyProtection="1">
      <alignment horizontal="center"/>
      <protection hidden="1"/>
    </xf>
    <xf numFmtId="1" fontId="2" fillId="2" borderId="1" xfId="0" applyNumberFormat="1" applyFont="1" applyFill="1" applyBorder="1" applyAlignment="1" applyProtection="1">
      <alignment horizontal="center"/>
      <protection hidden="1"/>
    </xf>
    <xf numFmtId="0" fontId="25" fillId="9" borderId="11" xfId="0" applyFont="1" applyFill="1" applyBorder="1" applyProtection="1">
      <protection hidden="1"/>
    </xf>
    <xf numFmtId="1" fontId="25" fillId="9" borderId="11" xfId="0" applyNumberFormat="1" applyFont="1" applyFill="1" applyBorder="1" applyAlignment="1" applyProtection="1">
      <alignment horizontal="center"/>
      <protection hidden="1"/>
    </xf>
    <xf numFmtId="1" fontId="2" fillId="9" borderId="1" xfId="0" applyNumberFormat="1" applyFont="1" applyFill="1" applyBorder="1" applyAlignment="1" applyProtection="1">
      <alignment horizontal="center"/>
      <protection hidden="1"/>
    </xf>
    <xf numFmtId="0" fontId="46" fillId="10" borderId="0" xfId="0" quotePrefix="1" applyFont="1" applyFill="1" applyAlignment="1" applyProtection="1">
      <alignment horizontal="center"/>
      <protection hidden="1"/>
    </xf>
    <xf numFmtId="0" fontId="9" fillId="0" borderId="0" xfId="0" applyFont="1" applyAlignment="1" applyProtection="1">
      <alignment wrapText="1"/>
      <protection hidden="1"/>
    </xf>
    <xf numFmtId="0" fontId="9" fillId="0" borderId="0" xfId="0" applyFont="1" applyAlignment="1" applyProtection="1">
      <alignment vertical="top" wrapText="1"/>
      <protection hidden="1"/>
    </xf>
    <xf numFmtId="0" fontId="36" fillId="2" borderId="7" xfId="0" applyFont="1" applyFill="1" applyBorder="1" applyProtection="1">
      <protection hidden="1"/>
    </xf>
    <xf numFmtId="0" fontId="36" fillId="2" borderId="6" xfId="0" applyFont="1" applyFill="1" applyBorder="1" applyAlignment="1" applyProtection="1">
      <alignment horizontal="right"/>
      <protection hidden="1"/>
    </xf>
    <xf numFmtId="10" fontId="48" fillId="11" borderId="12" xfId="1" applyNumberFormat="1" applyFont="1" applyFill="1" applyBorder="1" applyProtection="1">
      <protection locked="0"/>
    </xf>
    <xf numFmtId="0" fontId="8" fillId="9" borderId="1" xfId="0" applyFont="1" applyFill="1" applyBorder="1" applyProtection="1">
      <protection hidden="1"/>
    </xf>
    <xf numFmtId="167" fontId="8" fillId="2" borderId="1" xfId="0" applyNumberFormat="1" applyFont="1" applyFill="1" applyBorder="1" applyProtection="1">
      <protection hidden="1"/>
    </xf>
    <xf numFmtId="167" fontId="8" fillId="8" borderId="1" xfId="0" applyNumberFormat="1" applyFont="1" applyFill="1" applyBorder="1" applyProtection="1">
      <protection hidden="1"/>
    </xf>
    <xf numFmtId="0" fontId="9" fillId="0" borderId="1" xfId="0" applyFont="1" applyFill="1" applyBorder="1" applyAlignment="1" applyProtection="1">
      <alignment horizontal="center"/>
      <protection hidden="1"/>
    </xf>
    <xf numFmtId="0" fontId="51" fillId="10" borderId="0" xfId="0" applyFont="1" applyFill="1" applyProtection="1">
      <protection locked="0" hidden="1"/>
    </xf>
    <xf numFmtId="167" fontId="8" fillId="0" borderId="1" xfId="0" applyNumberFormat="1" applyFont="1" applyBorder="1" applyProtection="1">
      <protection hidden="1"/>
    </xf>
    <xf numFmtId="167" fontId="14" fillId="0" borderId="1" xfId="1" applyNumberFormat="1" applyFont="1" applyBorder="1" applyProtection="1">
      <protection hidden="1"/>
    </xf>
    <xf numFmtId="167" fontId="20" fillId="0" borderId="13" xfId="1" applyNumberFormat="1" applyFont="1" applyFill="1" applyBorder="1" applyProtection="1">
      <protection hidden="1"/>
    </xf>
    <xf numFmtId="167" fontId="20" fillId="2" borderId="14" xfId="1" applyNumberFormat="1" applyFont="1" applyFill="1" applyBorder="1" applyProtection="1">
      <protection hidden="1"/>
    </xf>
    <xf numFmtId="167" fontId="20" fillId="2" borderId="3" xfId="1" applyNumberFormat="1" applyFont="1" applyFill="1" applyBorder="1" applyProtection="1">
      <protection hidden="1"/>
    </xf>
    <xf numFmtId="167" fontId="21" fillId="10" borderId="3" xfId="0" applyNumberFormat="1" applyFont="1" applyFill="1" applyBorder="1" applyProtection="1">
      <protection hidden="1"/>
    </xf>
    <xf numFmtId="167" fontId="13" fillId="12" borderId="15" xfId="1" applyNumberFormat="1" applyFont="1" applyFill="1" applyBorder="1" applyProtection="1">
      <protection hidden="1"/>
    </xf>
    <xf numFmtId="167" fontId="20" fillId="0" borderId="12" xfId="1" applyNumberFormat="1" applyFont="1" applyBorder="1" applyProtection="1">
      <protection hidden="1"/>
    </xf>
    <xf numFmtId="167" fontId="21" fillId="10" borderId="16" xfId="1" applyNumberFormat="1" applyFont="1" applyFill="1" applyBorder="1" applyProtection="1">
      <protection hidden="1"/>
    </xf>
    <xf numFmtId="167" fontId="11" fillId="0" borderId="1" xfId="1" applyNumberFormat="1" applyFont="1" applyBorder="1" applyProtection="1">
      <protection locked="0"/>
    </xf>
    <xf numFmtId="167" fontId="8" fillId="2" borderId="3" xfId="1" applyNumberFormat="1" applyFont="1" applyFill="1" applyBorder="1" applyProtection="1">
      <protection hidden="1"/>
    </xf>
    <xf numFmtId="167" fontId="24" fillId="2" borderId="3" xfId="1" applyNumberFormat="1" applyFont="1" applyFill="1" applyBorder="1" applyProtection="1">
      <protection hidden="1"/>
    </xf>
    <xf numFmtId="167" fontId="21" fillId="0" borderId="3" xfId="0" applyNumberFormat="1" applyFont="1" applyBorder="1" applyProtection="1">
      <protection hidden="1"/>
    </xf>
    <xf numFmtId="167" fontId="13" fillId="10" borderId="3" xfId="0" applyNumberFormat="1" applyFont="1" applyFill="1" applyBorder="1"/>
    <xf numFmtId="167" fontId="30" fillId="0" borderId="1" xfId="0" applyNumberFormat="1" applyFont="1" applyBorder="1" applyProtection="1">
      <protection hidden="1"/>
    </xf>
    <xf numFmtId="167" fontId="8" fillId="0" borderId="11" xfId="0" applyNumberFormat="1" applyFont="1" applyBorder="1" applyProtection="1">
      <protection hidden="1"/>
    </xf>
    <xf numFmtId="167" fontId="8" fillId="0" borderId="17" xfId="1" applyNumberFormat="1" applyFont="1" applyBorder="1" applyProtection="1">
      <protection hidden="1"/>
    </xf>
    <xf numFmtId="0" fontId="61" fillId="0" borderId="0" xfId="0" applyFont="1" applyAlignment="1" applyProtection="1">
      <alignment wrapText="1"/>
      <protection hidden="1"/>
    </xf>
    <xf numFmtId="0" fontId="64" fillId="0" borderId="0" xfId="0" applyFont="1" applyAlignment="1" applyProtection="1">
      <alignment horizontal="center"/>
      <protection hidden="1"/>
    </xf>
    <xf numFmtId="0" fontId="9" fillId="0" borderId="18" xfId="0" applyFont="1" applyBorder="1" applyProtection="1">
      <protection hidden="1"/>
    </xf>
    <xf numFmtId="164" fontId="2" fillId="0" borderId="0" xfId="1" applyFont="1" applyAlignment="1" applyProtection="1">
      <alignment vertical="center"/>
      <protection hidden="1"/>
    </xf>
    <xf numFmtId="164" fontId="2" fillId="4" borderId="19" xfId="1" applyFont="1" applyFill="1" applyBorder="1" applyAlignment="1" applyProtection="1">
      <alignment horizontal="center" vertical="center"/>
      <protection hidden="1"/>
    </xf>
    <xf numFmtId="164" fontId="2" fillId="0" borderId="19" xfId="1" applyFont="1" applyBorder="1" applyAlignment="1" applyProtection="1">
      <alignment horizontal="center" vertical="center"/>
      <protection hidden="1"/>
    </xf>
    <xf numFmtId="164" fontId="2" fillId="0" borderId="20" xfId="1" applyFont="1" applyBorder="1" applyAlignment="1" applyProtection="1">
      <alignment horizontal="center" vertical="center"/>
      <protection hidden="1"/>
    </xf>
    <xf numFmtId="164" fontId="2" fillId="0" borderId="21" xfId="1" applyFont="1" applyBorder="1" applyAlignment="1" applyProtection="1">
      <alignment horizontal="center" vertical="center"/>
      <protection hidden="1"/>
    </xf>
    <xf numFmtId="165" fontId="8" fillId="0" borderId="1" xfId="2" applyFont="1" applyBorder="1" applyAlignment="1" applyProtection="1">
      <alignment vertical="center"/>
      <protection hidden="1"/>
    </xf>
    <xf numFmtId="164" fontId="2" fillId="0" borderId="22" xfId="1" applyFont="1" applyBorder="1" applyAlignment="1" applyProtection="1">
      <alignment horizontal="center" vertical="center"/>
      <protection hidden="1"/>
    </xf>
    <xf numFmtId="164" fontId="2" fillId="0" borderId="23" xfId="1" applyFont="1" applyBorder="1" applyAlignment="1" applyProtection="1">
      <alignment horizontal="center" vertical="center"/>
      <protection hidden="1"/>
    </xf>
    <xf numFmtId="164" fontId="2" fillId="0" borderId="24" xfId="1" applyFont="1" applyBorder="1" applyAlignment="1" applyProtection="1">
      <alignment horizontal="center" vertical="center"/>
      <protection hidden="1"/>
    </xf>
    <xf numFmtId="164" fontId="2" fillId="0" borderId="0" xfId="1" applyFont="1" applyAlignment="1" applyProtection="1">
      <alignment vertical="center"/>
      <protection locked="0" hidden="1"/>
    </xf>
    <xf numFmtId="164" fontId="2" fillId="0" borderId="25" xfId="1" applyFont="1" applyBorder="1" applyAlignment="1" applyProtection="1">
      <alignment horizontal="center" vertical="center"/>
      <protection hidden="1"/>
    </xf>
    <xf numFmtId="165" fontId="2" fillId="4" borderId="26" xfId="1" applyNumberFormat="1" applyFont="1" applyFill="1" applyBorder="1" applyAlignment="1" applyProtection="1">
      <alignment horizontal="right" vertical="center"/>
      <protection hidden="1"/>
    </xf>
    <xf numFmtId="165" fontId="2" fillId="0" borderId="26" xfId="1" applyNumberFormat="1" applyFont="1" applyBorder="1" applyAlignment="1" applyProtection="1">
      <alignment horizontal="right" vertical="center"/>
      <protection hidden="1"/>
    </xf>
    <xf numFmtId="165" fontId="2" fillId="0" borderId="27" xfId="1" applyNumberFormat="1" applyFont="1" applyBorder="1" applyAlignment="1" applyProtection="1">
      <alignment horizontal="right" vertical="center"/>
      <protection hidden="1"/>
    </xf>
    <xf numFmtId="165" fontId="2" fillId="4" borderId="1" xfId="1" applyNumberFormat="1" applyFont="1" applyFill="1" applyBorder="1" applyAlignment="1" applyProtection="1">
      <alignment horizontal="right" vertical="center"/>
      <protection hidden="1"/>
    </xf>
    <xf numFmtId="165" fontId="2" fillId="4" borderId="28" xfId="1" applyNumberFormat="1" applyFont="1" applyFill="1" applyBorder="1" applyAlignment="1" applyProtection="1">
      <alignment horizontal="right" vertical="center"/>
      <protection hidden="1"/>
    </xf>
    <xf numFmtId="165" fontId="2" fillId="4" borderId="29" xfId="1" applyNumberFormat="1" applyFont="1" applyFill="1" applyBorder="1" applyAlignment="1" applyProtection="1">
      <alignment horizontal="right" vertical="center"/>
      <protection hidden="1"/>
    </xf>
    <xf numFmtId="165" fontId="2" fillId="4" borderId="11" xfId="1" applyNumberFormat="1" applyFont="1" applyFill="1" applyBorder="1" applyAlignment="1" applyProtection="1">
      <alignment horizontal="right" vertical="center"/>
      <protection hidden="1"/>
    </xf>
    <xf numFmtId="165" fontId="2" fillId="4" borderId="17" xfId="1" applyNumberFormat="1" applyFont="1" applyFill="1" applyBorder="1" applyAlignment="1" applyProtection="1">
      <alignment horizontal="right" vertical="center"/>
      <protection hidden="1"/>
    </xf>
    <xf numFmtId="165" fontId="2" fillId="0" borderId="17" xfId="1" applyNumberFormat="1" applyFont="1" applyBorder="1" applyAlignment="1" applyProtection="1">
      <alignment horizontal="right" vertical="center"/>
      <protection hidden="1"/>
    </xf>
    <xf numFmtId="165" fontId="2" fillId="0" borderId="30" xfId="1" applyNumberFormat="1" applyFont="1" applyBorder="1" applyAlignment="1" applyProtection="1">
      <alignment horizontal="right" vertical="center"/>
      <protection hidden="1"/>
    </xf>
    <xf numFmtId="0" fontId="38" fillId="2" borderId="1" xfId="0" applyFont="1" applyFill="1" applyBorder="1" applyAlignment="1" applyProtection="1">
      <alignment horizontal="center" vertical="center"/>
      <protection hidden="1"/>
    </xf>
    <xf numFmtId="9" fontId="38" fillId="2" borderId="1" xfId="0" applyNumberFormat="1" applyFont="1" applyFill="1" applyBorder="1" applyAlignment="1" applyProtection="1">
      <alignment horizontal="center" vertical="center"/>
      <protection hidden="1"/>
    </xf>
    <xf numFmtId="0" fontId="8" fillId="0" borderId="0" xfId="0" applyFont="1" applyBorder="1" applyProtection="1">
      <protection hidden="1"/>
    </xf>
    <xf numFmtId="0" fontId="9" fillId="0" borderId="0" xfId="0" applyFont="1" applyAlignment="1" applyProtection="1">
      <alignment horizontal="left"/>
    </xf>
    <xf numFmtId="165" fontId="9" fillId="0" borderId="31" xfId="2" applyFont="1" applyBorder="1" applyProtection="1"/>
    <xf numFmtId="0" fontId="9" fillId="0" borderId="0" xfId="0" applyFont="1" applyBorder="1" applyAlignment="1" applyProtection="1">
      <alignment horizontal="right"/>
    </xf>
    <xf numFmtId="9" fontId="9" fillId="0" borderId="0" xfId="0" applyNumberFormat="1" applyFont="1" applyBorder="1" applyProtection="1"/>
    <xf numFmtId="165" fontId="9" fillId="0" borderId="0" xfId="2" applyFont="1" applyBorder="1" applyProtection="1"/>
    <xf numFmtId="0" fontId="9" fillId="0" borderId="11" xfId="0" applyFont="1" applyBorder="1" applyAlignment="1" applyProtection="1">
      <alignment horizontal="center"/>
    </xf>
    <xf numFmtId="9" fontId="9" fillId="0" borderId="26" xfId="0" applyNumberFormat="1" applyFont="1" applyBorder="1" applyAlignment="1" applyProtection="1">
      <alignment horizontal="center"/>
    </xf>
    <xf numFmtId="0" fontId="9" fillId="0" borderId="0" xfId="0" applyFont="1" applyProtection="1">
      <protection locked="0"/>
    </xf>
    <xf numFmtId="165" fontId="9" fillId="0" borderId="0" xfId="0" applyNumberFormat="1" applyFont="1" applyBorder="1" applyProtection="1"/>
    <xf numFmtId="165" fontId="18" fillId="0" borderId="0" xfId="0" applyNumberFormat="1" applyFont="1" applyBorder="1" applyProtection="1"/>
    <xf numFmtId="0" fontId="62" fillId="0" borderId="0" xfId="0" applyFont="1" applyBorder="1" applyAlignment="1" applyProtection="1">
      <alignment horizontal="center"/>
    </xf>
    <xf numFmtId="0" fontId="8" fillId="0" borderId="0" xfId="0" applyFont="1" applyBorder="1" applyProtection="1"/>
    <xf numFmtId="0" fontId="9" fillId="9" borderId="0" xfId="0" applyFont="1" applyFill="1" applyProtection="1"/>
    <xf numFmtId="0" fontId="9" fillId="0" borderId="0" xfId="0" applyFont="1" applyBorder="1" applyProtection="1">
      <protection hidden="1"/>
    </xf>
    <xf numFmtId="49" fontId="16" fillId="0" borderId="2" xfId="0" applyNumberFormat="1" applyFont="1" applyFill="1" applyBorder="1" applyAlignment="1" applyProtection="1">
      <alignment vertical="center" wrapText="1"/>
      <protection hidden="1"/>
    </xf>
    <xf numFmtId="0" fontId="0" fillId="0" borderId="10" xfId="0" applyBorder="1" applyAlignment="1" applyProtection="1">
      <alignment horizontal="center" vertical="center"/>
      <protection locked="0"/>
    </xf>
    <xf numFmtId="0" fontId="0" fillId="0" borderId="0" xfId="0" applyAlignment="1" applyProtection="1">
      <alignment vertical="center"/>
    </xf>
    <xf numFmtId="0" fontId="8" fillId="0" borderId="0" xfId="0" applyFont="1" applyAlignment="1" applyProtection="1">
      <alignment vertical="center"/>
    </xf>
    <xf numFmtId="0" fontId="0" fillId="0" borderId="0" xfId="0" applyAlignment="1" applyProtection="1">
      <alignment horizontal="center" vertical="center"/>
    </xf>
    <xf numFmtId="0" fontId="0" fillId="0" borderId="0" xfId="0" applyBorder="1" applyAlignment="1" applyProtection="1">
      <alignment vertical="center"/>
    </xf>
    <xf numFmtId="164" fontId="2" fillId="13" borderId="19" xfId="1" applyFont="1" applyFill="1" applyBorder="1" applyAlignment="1" applyProtection="1">
      <alignment horizontal="center" vertical="center"/>
      <protection hidden="1"/>
    </xf>
    <xf numFmtId="165" fontId="2" fillId="13" borderId="26" xfId="1" applyNumberFormat="1" applyFont="1" applyFill="1" applyBorder="1" applyAlignment="1" applyProtection="1">
      <alignment horizontal="right" vertical="center"/>
      <protection hidden="1"/>
    </xf>
    <xf numFmtId="165" fontId="2" fillId="13" borderId="1" xfId="1" applyNumberFormat="1" applyFont="1" applyFill="1" applyBorder="1" applyAlignment="1" applyProtection="1">
      <alignment horizontal="right" vertical="center"/>
      <protection hidden="1"/>
    </xf>
    <xf numFmtId="165" fontId="2" fillId="13" borderId="29" xfId="1" applyNumberFormat="1" applyFont="1" applyFill="1" applyBorder="1" applyAlignment="1" applyProtection="1">
      <alignment horizontal="right" vertical="center"/>
      <protection hidden="1"/>
    </xf>
    <xf numFmtId="165" fontId="2" fillId="13" borderId="28" xfId="1" applyNumberFormat="1" applyFont="1" applyFill="1" applyBorder="1" applyAlignment="1" applyProtection="1">
      <alignment horizontal="right" vertical="center"/>
      <protection hidden="1"/>
    </xf>
    <xf numFmtId="165" fontId="2" fillId="13" borderId="11" xfId="1" applyNumberFormat="1" applyFont="1" applyFill="1" applyBorder="1" applyAlignment="1" applyProtection="1">
      <alignment horizontal="right" vertical="center"/>
      <protection hidden="1"/>
    </xf>
    <xf numFmtId="165" fontId="2" fillId="13" borderId="17" xfId="1" applyNumberFormat="1" applyFont="1" applyFill="1" applyBorder="1" applyAlignment="1" applyProtection="1">
      <alignment horizontal="right" vertical="center"/>
      <protection hidden="1"/>
    </xf>
    <xf numFmtId="165" fontId="2" fillId="13" borderId="32" xfId="1" applyNumberFormat="1" applyFont="1" applyFill="1" applyBorder="1" applyAlignment="1" applyProtection="1">
      <alignment horizontal="right" vertical="center"/>
      <protection hidden="1"/>
    </xf>
    <xf numFmtId="0" fontId="22" fillId="0" borderId="33" xfId="0" applyFont="1" applyBorder="1" applyProtection="1">
      <protection hidden="1"/>
    </xf>
    <xf numFmtId="164" fontId="56" fillId="4" borderId="0" xfId="1" applyFont="1" applyFill="1" applyBorder="1" applyAlignment="1" applyProtection="1">
      <alignment horizontal="center" vertical="center" wrapText="1"/>
      <protection hidden="1"/>
    </xf>
    <xf numFmtId="0" fontId="17" fillId="0" borderId="0" xfId="0" applyFont="1" applyAlignment="1" applyProtection="1">
      <alignment wrapText="1"/>
      <protection hidden="1"/>
    </xf>
    <xf numFmtId="0" fontId="2" fillId="0" borderId="0" xfId="0" applyFont="1" applyAlignment="1" applyProtection="1">
      <alignment wrapText="1"/>
      <protection hidden="1"/>
    </xf>
    <xf numFmtId="0" fontId="17" fillId="0" borderId="0" xfId="0" applyFont="1" applyAlignment="1" applyProtection="1">
      <alignment vertical="top" wrapText="1"/>
      <protection hidden="1"/>
    </xf>
    <xf numFmtId="0" fontId="6" fillId="0" borderId="0" xfId="0" applyFont="1" applyAlignment="1" applyProtection="1">
      <alignment vertical="center" wrapText="1"/>
      <protection hidden="1"/>
    </xf>
    <xf numFmtId="0" fontId="2" fillId="0" borderId="0" xfId="0" applyFont="1" applyFill="1" applyAlignment="1" applyProtection="1">
      <alignment wrapText="1"/>
      <protection hidden="1"/>
    </xf>
    <xf numFmtId="0" fontId="2" fillId="0" borderId="0" xfId="0" applyFont="1" applyFill="1" applyAlignment="1" applyProtection="1">
      <alignment horizontal="center" vertical="center" wrapText="1"/>
      <protection hidden="1"/>
    </xf>
    <xf numFmtId="0" fontId="75" fillId="5" borderId="9" xfId="0" applyFont="1" applyFill="1" applyBorder="1" applyAlignment="1" applyProtection="1">
      <alignment horizontal="center" vertical="top" wrapText="1"/>
      <protection hidden="1"/>
    </xf>
    <xf numFmtId="0" fontId="8" fillId="9" borderId="1" xfId="0" applyFont="1" applyFill="1" applyBorder="1" applyAlignment="1" applyProtection="1">
      <alignment wrapText="1"/>
      <protection hidden="1"/>
    </xf>
    <xf numFmtId="0" fontId="17" fillId="9" borderId="0" xfId="0" applyFont="1" applyFill="1" applyProtection="1"/>
    <xf numFmtId="0" fontId="4" fillId="9" borderId="0" xfId="0" applyFont="1" applyFill="1" applyProtection="1"/>
    <xf numFmtId="0" fontId="69" fillId="2" borderId="11" xfId="0" applyFont="1" applyFill="1" applyBorder="1" applyAlignment="1" applyProtection="1">
      <alignment horizontal="center"/>
    </xf>
    <xf numFmtId="0" fontId="69" fillId="0" borderId="32" xfId="0" applyFont="1" applyBorder="1" applyAlignment="1" applyProtection="1">
      <alignment horizontal="center"/>
    </xf>
    <xf numFmtId="165" fontId="79" fillId="0" borderId="32" xfId="0" applyNumberFormat="1" applyFont="1" applyBorder="1" applyAlignment="1" applyProtection="1">
      <alignment horizontal="center"/>
    </xf>
    <xf numFmtId="165" fontId="77" fillId="0" borderId="32" xfId="0" applyNumberFormat="1" applyFont="1" applyBorder="1" applyAlignment="1" applyProtection="1">
      <alignment horizontal="center"/>
    </xf>
    <xf numFmtId="1" fontId="85" fillId="0" borderId="0" xfId="0" applyNumberFormat="1" applyFont="1" applyBorder="1" applyAlignment="1" applyProtection="1">
      <alignment horizontal="center" vertical="center"/>
    </xf>
    <xf numFmtId="0" fontId="17" fillId="9" borderId="0" xfId="0" applyFont="1" applyFill="1" applyBorder="1" applyProtection="1"/>
    <xf numFmtId="1" fontId="84" fillId="0" borderId="0" xfId="0" applyNumberFormat="1" applyFont="1" applyBorder="1" applyAlignment="1" applyProtection="1">
      <alignment horizontal="center" vertical="center"/>
    </xf>
    <xf numFmtId="165" fontId="79" fillId="0" borderId="11" xfId="0" applyNumberFormat="1" applyFont="1" applyBorder="1" applyAlignment="1" applyProtection="1">
      <alignment horizontal="center"/>
    </xf>
    <xf numFmtId="165" fontId="77" fillId="0" borderId="11" xfId="0" applyNumberFormat="1" applyFont="1" applyBorder="1" applyAlignment="1" applyProtection="1">
      <alignment horizontal="center"/>
    </xf>
    <xf numFmtId="1" fontId="78" fillId="0" borderId="0" xfId="0" applyNumberFormat="1" applyFont="1" applyBorder="1" applyAlignment="1" applyProtection="1">
      <alignment horizontal="center" vertical="center"/>
    </xf>
    <xf numFmtId="165" fontId="51" fillId="12" borderId="34" xfId="0" applyNumberFormat="1" applyFont="1" applyFill="1" applyBorder="1" applyProtection="1"/>
    <xf numFmtId="165" fontId="69" fillId="12" borderId="34" xfId="0" applyNumberFormat="1" applyFont="1" applyFill="1" applyBorder="1" applyProtection="1"/>
    <xf numFmtId="0" fontId="0" fillId="0" borderId="35" xfId="0" applyBorder="1" applyAlignment="1" applyProtection="1">
      <alignment horizontal="center" vertical="center"/>
      <protection locked="0"/>
    </xf>
    <xf numFmtId="0" fontId="0" fillId="0" borderId="36"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72" fillId="0" borderId="38" xfId="0" applyFont="1" applyBorder="1" applyAlignment="1" applyProtection="1">
      <alignment horizontal="center" vertical="center" textRotation="45"/>
    </xf>
    <xf numFmtId="0" fontId="0" fillId="0" borderId="39" xfId="0" applyBorder="1" applyAlignment="1" applyProtection="1">
      <alignment horizontal="center" vertical="center" wrapText="1"/>
    </xf>
    <xf numFmtId="0" fontId="87" fillId="0" borderId="40" xfId="0" applyFont="1" applyBorder="1" applyAlignment="1" applyProtection="1">
      <alignment horizontal="center" vertical="center" wrapText="1"/>
    </xf>
    <xf numFmtId="0" fontId="87" fillId="0" borderId="41" xfId="0" applyFont="1" applyBorder="1" applyAlignment="1" applyProtection="1">
      <alignment horizontal="center" vertical="center" wrapText="1"/>
    </xf>
    <xf numFmtId="0" fontId="87" fillId="0" borderId="42" xfId="0" applyFont="1" applyBorder="1" applyAlignment="1" applyProtection="1">
      <alignment horizontal="center" vertical="center" wrapText="1"/>
    </xf>
    <xf numFmtId="0" fontId="2" fillId="0" borderId="43" xfId="0" applyFont="1" applyBorder="1" applyProtection="1"/>
    <xf numFmtId="0" fontId="2" fillId="0" borderId="44" xfId="0" applyFont="1" applyBorder="1" applyProtection="1"/>
    <xf numFmtId="0" fontId="2" fillId="0" borderId="45" xfId="0" applyFont="1" applyBorder="1" applyProtection="1"/>
    <xf numFmtId="0" fontId="2" fillId="0" borderId="34" xfId="0" applyFont="1" applyBorder="1" applyProtection="1"/>
    <xf numFmtId="165" fontId="17" fillId="0" borderId="46" xfId="0" applyNumberFormat="1" applyFont="1" applyBorder="1" applyProtection="1"/>
    <xf numFmtId="9" fontId="4" fillId="0" borderId="47" xfId="0" applyNumberFormat="1" applyFont="1" applyBorder="1" applyProtection="1"/>
    <xf numFmtId="165" fontId="83" fillId="0" borderId="48" xfId="0" applyNumberFormat="1" applyFont="1" applyBorder="1" applyProtection="1"/>
    <xf numFmtId="9" fontId="4" fillId="0" borderId="49" xfId="0" applyNumberFormat="1" applyFont="1" applyBorder="1" applyProtection="1"/>
    <xf numFmtId="165" fontId="82" fillId="0" borderId="48" xfId="0" applyNumberFormat="1" applyFont="1" applyBorder="1" applyProtection="1"/>
    <xf numFmtId="165" fontId="82" fillId="0" borderId="50" xfId="0" applyNumberFormat="1" applyFont="1" applyBorder="1" applyProtection="1"/>
    <xf numFmtId="9" fontId="4" fillId="0" borderId="2" xfId="0" applyNumberFormat="1" applyFont="1" applyBorder="1" applyProtection="1"/>
    <xf numFmtId="9" fontId="4" fillId="0" borderId="51" xfId="0" applyNumberFormat="1" applyFont="1" applyBorder="1" applyProtection="1"/>
    <xf numFmtId="9" fontId="4" fillId="0" borderId="14" xfId="0" applyNumberFormat="1" applyFont="1" applyBorder="1" applyProtection="1"/>
    <xf numFmtId="9" fontId="4" fillId="0" borderId="52" xfId="0" applyNumberFormat="1" applyFont="1" applyBorder="1" applyProtection="1"/>
    <xf numFmtId="165" fontId="17" fillId="0" borderId="53" xfId="0" applyNumberFormat="1" applyFont="1" applyBorder="1" applyProtection="1"/>
    <xf numFmtId="165" fontId="4" fillId="0" borderId="27" xfId="0" applyNumberFormat="1" applyFont="1" applyBorder="1" applyProtection="1"/>
    <xf numFmtId="165" fontId="17" fillId="0" borderId="53" xfId="0" applyNumberFormat="1" applyFont="1" applyBorder="1" applyAlignment="1" applyProtection="1">
      <alignment horizontal="center"/>
      <protection hidden="1"/>
    </xf>
    <xf numFmtId="165" fontId="4" fillId="0" borderId="54" xfId="0" applyNumberFormat="1" applyFont="1" applyBorder="1" applyProtection="1"/>
    <xf numFmtId="165" fontId="4" fillId="0" borderId="55" xfId="0" applyNumberFormat="1" applyFont="1" applyBorder="1" applyProtection="1"/>
    <xf numFmtId="165" fontId="90" fillId="0" borderId="27" xfId="0" applyNumberFormat="1" applyFont="1" applyBorder="1" applyProtection="1"/>
    <xf numFmtId="10" fontId="90" fillId="0" borderId="47" xfId="0" applyNumberFormat="1" applyFont="1" applyBorder="1" applyProtection="1"/>
    <xf numFmtId="10" fontId="90" fillId="0" borderId="49" xfId="0" applyNumberFormat="1" applyFont="1" applyBorder="1" applyProtection="1"/>
    <xf numFmtId="0" fontId="90" fillId="9" borderId="0" xfId="0" applyFont="1" applyFill="1" applyProtection="1"/>
    <xf numFmtId="165" fontId="90" fillId="0" borderId="54" xfId="0" applyNumberFormat="1" applyFont="1" applyBorder="1" applyProtection="1"/>
    <xf numFmtId="10" fontId="90" fillId="0" borderId="2" xfId="0" applyNumberFormat="1" applyFont="1" applyBorder="1" applyProtection="1"/>
    <xf numFmtId="10" fontId="90" fillId="0" borderId="56" xfId="0" applyNumberFormat="1" applyFont="1" applyBorder="1" applyProtection="1"/>
    <xf numFmtId="164" fontId="88" fillId="4" borderId="0" xfId="1" applyFont="1" applyFill="1" applyBorder="1" applyAlignment="1" applyProtection="1">
      <alignment horizontal="center" vertical="center" wrapText="1"/>
      <protection hidden="1"/>
    </xf>
    <xf numFmtId="0" fontId="81" fillId="9" borderId="0" xfId="0" applyFont="1" applyFill="1" applyBorder="1" applyAlignment="1" applyProtection="1">
      <alignment horizontal="center" vertical="center"/>
    </xf>
    <xf numFmtId="0" fontId="81" fillId="9" borderId="57" xfId="0" applyFont="1" applyFill="1" applyBorder="1" applyAlignment="1" applyProtection="1">
      <alignment horizontal="center" vertical="center"/>
    </xf>
    <xf numFmtId="0" fontId="81" fillId="9" borderId="58" xfId="0" applyFont="1" applyFill="1" applyBorder="1" applyAlignment="1" applyProtection="1">
      <alignment horizontal="center" vertical="center"/>
    </xf>
    <xf numFmtId="0" fontId="81" fillId="9" borderId="59" xfId="0" applyFont="1" applyFill="1" applyBorder="1" applyAlignment="1" applyProtection="1">
      <alignment horizontal="center" vertical="center"/>
    </xf>
    <xf numFmtId="0" fontId="0" fillId="0" borderId="60" xfId="0" applyBorder="1" applyAlignment="1" applyProtection="1">
      <alignment horizontal="center" vertical="center"/>
      <protection locked="0"/>
    </xf>
    <xf numFmtId="167" fontId="11" fillId="0" borderId="1" xfId="0" applyNumberFormat="1" applyFont="1" applyFill="1" applyBorder="1" applyProtection="1">
      <protection locked="0" hidden="1"/>
    </xf>
    <xf numFmtId="0" fontId="9" fillId="9" borderId="0" xfId="0" applyFont="1" applyFill="1" applyAlignment="1" applyProtection="1">
      <alignment vertical="center"/>
    </xf>
    <xf numFmtId="0" fontId="9" fillId="0" borderId="0" xfId="0" applyFont="1" applyAlignment="1" applyProtection="1">
      <alignment vertical="center"/>
    </xf>
    <xf numFmtId="0" fontId="8" fillId="0" borderId="0" xfId="0" applyFont="1" applyAlignment="1" applyProtection="1">
      <alignment vertical="center"/>
      <protection hidden="1"/>
    </xf>
    <xf numFmtId="0" fontId="26" fillId="0" borderId="61" xfId="0" applyFont="1" applyBorder="1" applyAlignment="1" applyProtection="1">
      <alignment vertical="center" wrapText="1"/>
      <protection hidden="1"/>
    </xf>
    <xf numFmtId="167" fontId="9" fillId="0" borderId="61" xfId="0" applyNumberFormat="1" applyFont="1" applyFill="1" applyBorder="1" applyAlignment="1" applyProtection="1">
      <alignment horizontal="center"/>
      <protection hidden="1"/>
    </xf>
    <xf numFmtId="0" fontId="9" fillId="0" borderId="61" xfId="0" applyFont="1" applyFill="1" applyBorder="1" applyAlignment="1" applyProtection="1">
      <alignment horizontal="center"/>
      <protection hidden="1"/>
    </xf>
    <xf numFmtId="0" fontId="9" fillId="0" borderId="62" xfId="0" applyFont="1" applyBorder="1" applyAlignment="1" applyProtection="1">
      <alignment horizontal="center"/>
      <protection hidden="1"/>
    </xf>
    <xf numFmtId="0" fontId="9" fillId="0" borderId="63" xfId="0" applyFont="1" applyFill="1" applyBorder="1" applyAlignment="1" applyProtection="1">
      <alignment horizontal="center"/>
      <protection hidden="1"/>
    </xf>
    <xf numFmtId="170" fontId="7" fillId="0" borderId="61" xfId="0" applyNumberFormat="1" applyFont="1" applyFill="1" applyBorder="1" applyAlignment="1" applyProtection="1">
      <alignment horizontal="center" vertical="center"/>
      <protection locked="0" hidden="1"/>
    </xf>
    <xf numFmtId="0" fontId="0" fillId="0" borderId="31" xfId="0" applyBorder="1" applyAlignment="1" applyProtection="1">
      <alignment horizontal="center" vertical="center"/>
      <protection locked="0"/>
    </xf>
    <xf numFmtId="0" fontId="0" fillId="0" borderId="64" xfId="0" applyBorder="1" applyAlignment="1" applyProtection="1">
      <alignment horizontal="center" vertical="center"/>
      <protection locked="0"/>
    </xf>
    <xf numFmtId="0" fontId="72" fillId="0" borderId="65" xfId="0" applyFont="1" applyBorder="1" applyAlignment="1" applyProtection="1">
      <alignment horizontal="center" vertical="center"/>
    </xf>
    <xf numFmtId="0" fontId="66" fillId="0" borderId="66" xfId="0" applyFont="1" applyBorder="1" applyAlignment="1" applyProtection="1">
      <alignment horizontal="center" vertical="center"/>
    </xf>
    <xf numFmtId="0" fontId="66" fillId="0" borderId="3" xfId="0" applyFont="1" applyBorder="1" applyAlignment="1" applyProtection="1">
      <alignment horizontal="center" vertical="center"/>
    </xf>
    <xf numFmtId="0" fontId="66" fillId="0" borderId="14" xfId="0" applyFont="1" applyBorder="1" applyAlignment="1" applyProtection="1">
      <alignment horizontal="center" vertical="center"/>
    </xf>
    <xf numFmtId="0" fontId="66" fillId="0" borderId="67" xfId="0" applyFont="1" applyBorder="1" applyAlignment="1" applyProtection="1">
      <alignment horizontal="center" vertical="center"/>
    </xf>
    <xf numFmtId="0" fontId="66" fillId="0" borderId="4" xfId="0" applyFont="1" applyBorder="1" applyAlignment="1" applyProtection="1">
      <alignment horizontal="center" vertical="center"/>
    </xf>
    <xf numFmtId="0" fontId="66" fillId="0" borderId="46" xfId="0" applyFont="1" applyBorder="1" applyAlignment="1" applyProtection="1">
      <alignment horizontal="center" vertical="center"/>
    </xf>
    <xf numFmtId="171" fontId="94" fillId="0" borderId="68" xfId="2" applyNumberFormat="1" applyFont="1" applyBorder="1" applyAlignment="1" applyProtection="1">
      <alignment vertical="center"/>
    </xf>
    <xf numFmtId="171" fontId="94" fillId="0" borderId="27" xfId="2" applyNumberFormat="1" applyFont="1" applyBorder="1" applyAlignment="1" applyProtection="1">
      <alignment vertical="center"/>
    </xf>
    <xf numFmtId="171" fontId="94" fillId="0" borderId="13" xfId="2" applyNumberFormat="1" applyFont="1" applyBorder="1" applyAlignment="1" applyProtection="1">
      <alignment vertical="center"/>
    </xf>
    <xf numFmtId="171" fontId="94" fillId="0" borderId="47" xfId="2" applyNumberFormat="1" applyFont="1" applyBorder="1" applyAlignment="1" applyProtection="1">
      <alignment vertical="center"/>
    </xf>
    <xf numFmtId="171" fontId="94" fillId="0" borderId="69" xfId="2" applyNumberFormat="1" applyFont="1" applyBorder="1" applyAlignment="1" applyProtection="1">
      <alignment vertical="center"/>
    </xf>
    <xf numFmtId="171" fontId="94" fillId="0" borderId="70" xfId="2" applyNumberFormat="1" applyFont="1" applyBorder="1" applyAlignment="1" applyProtection="1">
      <alignment vertical="center"/>
    </xf>
    <xf numFmtId="171" fontId="94" fillId="0" borderId="71" xfId="2" applyNumberFormat="1" applyFont="1" applyBorder="1" applyAlignment="1" applyProtection="1">
      <alignment vertical="center"/>
    </xf>
    <xf numFmtId="171" fontId="94" fillId="0" borderId="72" xfId="2" applyNumberFormat="1" applyFont="1" applyBorder="1" applyAlignment="1" applyProtection="1">
      <alignment vertical="center"/>
    </xf>
    <xf numFmtId="14" fontId="3" fillId="0" borderId="67" xfId="0" applyNumberFormat="1" applyFont="1" applyFill="1" applyBorder="1" applyAlignment="1" applyProtection="1">
      <alignment vertical="center"/>
      <protection locked="0"/>
    </xf>
    <xf numFmtId="14" fontId="3" fillId="0" borderId="53" xfId="0" applyNumberFormat="1" applyFont="1" applyFill="1" applyBorder="1" applyAlignment="1" applyProtection="1">
      <alignment vertical="center"/>
      <protection locked="0"/>
    </xf>
    <xf numFmtId="14" fontId="3" fillId="0" borderId="4" xfId="0" applyNumberFormat="1" applyFont="1" applyFill="1" applyBorder="1" applyAlignment="1" applyProtection="1">
      <alignment vertical="center"/>
      <protection locked="0"/>
    </xf>
    <xf numFmtId="14" fontId="3" fillId="0" borderId="46" xfId="0" applyNumberFormat="1" applyFont="1" applyFill="1" applyBorder="1" applyAlignment="1" applyProtection="1">
      <alignment vertical="center"/>
      <protection locked="0"/>
    </xf>
    <xf numFmtId="0" fontId="85" fillId="0" borderId="73" xfId="0" applyFont="1" applyBorder="1" applyAlignment="1" applyProtection="1">
      <alignment horizontal="center" vertical="center"/>
    </xf>
    <xf numFmtId="0" fontId="84" fillId="0" borderId="50" xfId="0" applyFont="1" applyBorder="1" applyAlignment="1" applyProtection="1">
      <alignment horizontal="center" vertical="center"/>
    </xf>
    <xf numFmtId="0" fontId="95" fillId="0" borderId="55" xfId="0" applyFont="1" applyBorder="1" applyAlignment="1" applyProtection="1">
      <alignment horizontal="center" vertical="center"/>
    </xf>
    <xf numFmtId="0" fontId="95" fillId="0" borderId="53" xfId="0" applyFont="1" applyBorder="1" applyAlignment="1" applyProtection="1">
      <alignment horizontal="center" vertical="center"/>
    </xf>
    <xf numFmtId="0" fontId="9" fillId="0" borderId="26" xfId="0" applyFont="1" applyBorder="1" applyProtection="1">
      <protection hidden="1"/>
    </xf>
    <xf numFmtId="167" fontId="8" fillId="0" borderId="26" xfId="0" applyNumberFormat="1" applyFont="1" applyBorder="1" applyProtection="1">
      <protection hidden="1"/>
    </xf>
    <xf numFmtId="0" fontId="9" fillId="0" borderId="74" xfId="0" applyFont="1" applyBorder="1" applyProtection="1">
      <protection hidden="1"/>
    </xf>
    <xf numFmtId="0" fontId="9" fillId="0" borderId="75" xfId="0" applyFont="1" applyBorder="1" applyAlignment="1" applyProtection="1">
      <alignment horizontal="center"/>
      <protection hidden="1"/>
    </xf>
    <xf numFmtId="0" fontId="8" fillId="0" borderId="76" xfId="0" applyFont="1" applyBorder="1" applyAlignment="1" applyProtection="1">
      <alignment horizontal="center"/>
      <protection hidden="1"/>
    </xf>
    <xf numFmtId="9" fontId="9" fillId="2" borderId="19" xfId="0" applyNumberFormat="1" applyFont="1" applyFill="1" applyBorder="1" applyAlignment="1" applyProtection="1">
      <alignment horizontal="center"/>
      <protection hidden="1"/>
    </xf>
    <xf numFmtId="167" fontId="8" fillId="2" borderId="26" xfId="0" applyNumberFormat="1" applyFont="1" applyFill="1" applyBorder="1" applyProtection="1">
      <protection hidden="1"/>
    </xf>
    <xf numFmtId="167" fontId="8" fillId="2" borderId="11" xfId="0" applyNumberFormat="1" applyFont="1" applyFill="1" applyBorder="1" applyProtection="1">
      <protection hidden="1"/>
    </xf>
    <xf numFmtId="167" fontId="8" fillId="2" borderId="17" xfId="1" applyNumberFormat="1" applyFont="1" applyFill="1" applyBorder="1" applyProtection="1">
      <protection hidden="1"/>
    </xf>
    <xf numFmtId="0" fontId="9" fillId="2" borderId="19" xfId="0" applyFont="1" applyFill="1" applyBorder="1" applyAlignment="1" applyProtection="1">
      <alignment horizontal="center"/>
      <protection hidden="1"/>
    </xf>
    <xf numFmtId="167" fontId="3" fillId="2" borderId="26" xfId="0" applyNumberFormat="1" applyFont="1" applyFill="1" applyBorder="1" applyProtection="1">
      <protection hidden="1"/>
    </xf>
    <xf numFmtId="167" fontId="3" fillId="2" borderId="1" xfId="0" applyNumberFormat="1" applyFont="1" applyFill="1" applyBorder="1" applyProtection="1">
      <protection hidden="1"/>
    </xf>
    <xf numFmtId="167" fontId="3" fillId="2" borderId="11" xfId="0" applyNumberFormat="1" applyFont="1" applyFill="1" applyBorder="1" applyProtection="1">
      <protection hidden="1"/>
    </xf>
    <xf numFmtId="9" fontId="9" fillId="8" borderId="19" xfId="0" applyNumberFormat="1" applyFont="1" applyFill="1" applyBorder="1" applyAlignment="1" applyProtection="1">
      <alignment horizontal="center"/>
      <protection hidden="1"/>
    </xf>
    <xf numFmtId="167" fontId="8" fillId="8" borderId="26" xfId="0" applyNumberFormat="1" applyFont="1" applyFill="1" applyBorder="1" applyProtection="1">
      <protection hidden="1"/>
    </xf>
    <xf numFmtId="167" fontId="8" fillId="8" borderId="11" xfId="0" applyNumberFormat="1" applyFont="1" applyFill="1" applyBorder="1" applyProtection="1">
      <protection hidden="1"/>
    </xf>
    <xf numFmtId="167" fontId="8" fillId="8" borderId="17" xfId="1" applyNumberFormat="1" applyFont="1" applyFill="1" applyBorder="1" applyProtection="1">
      <protection hidden="1"/>
    </xf>
    <xf numFmtId="0" fontId="9" fillId="8" borderId="19" xfId="0" applyFont="1" applyFill="1" applyBorder="1" applyAlignment="1" applyProtection="1">
      <alignment horizontal="center"/>
      <protection hidden="1"/>
    </xf>
    <xf numFmtId="167" fontId="3" fillId="8" borderId="26" xfId="0" applyNumberFormat="1" applyFont="1" applyFill="1" applyBorder="1" applyProtection="1">
      <protection hidden="1"/>
    </xf>
    <xf numFmtId="167" fontId="3" fillId="8" borderId="1" xfId="0" applyNumberFormat="1" applyFont="1" applyFill="1" applyBorder="1" applyProtection="1">
      <protection hidden="1"/>
    </xf>
    <xf numFmtId="167" fontId="3" fillId="8" borderId="11" xfId="0" applyNumberFormat="1" applyFont="1" applyFill="1" applyBorder="1" applyProtection="1">
      <protection hidden="1"/>
    </xf>
    <xf numFmtId="167" fontId="97" fillId="0" borderId="61" xfId="0" applyNumberFormat="1" applyFont="1" applyFill="1" applyBorder="1" applyAlignment="1" applyProtection="1">
      <alignment vertical="center"/>
      <protection hidden="1"/>
    </xf>
    <xf numFmtId="167" fontId="97" fillId="0" borderId="62" xfId="0" applyNumberFormat="1" applyFont="1" applyFill="1" applyBorder="1" applyAlignment="1" applyProtection="1">
      <alignment vertical="center"/>
      <protection hidden="1"/>
    </xf>
    <xf numFmtId="167" fontId="97" fillId="0" borderId="77" xfId="1" applyNumberFormat="1" applyFont="1" applyFill="1" applyBorder="1" applyAlignment="1" applyProtection="1">
      <alignment vertical="center"/>
      <protection hidden="1"/>
    </xf>
    <xf numFmtId="49" fontId="97" fillId="12" borderId="77" xfId="1" applyNumberFormat="1" applyFont="1" applyFill="1" applyBorder="1" applyAlignment="1" applyProtection="1">
      <alignment horizontal="center" vertical="center"/>
      <protection hidden="1"/>
    </xf>
    <xf numFmtId="167" fontId="97" fillId="9" borderId="61" xfId="0" applyNumberFormat="1" applyFont="1" applyFill="1" applyBorder="1" applyAlignment="1" applyProtection="1">
      <alignment vertical="center"/>
      <protection hidden="1"/>
    </xf>
    <xf numFmtId="165" fontId="17" fillId="0" borderId="53" xfId="0" applyNumberFormat="1" applyFont="1" applyBorder="1" applyAlignment="1" applyProtection="1">
      <alignment horizontal="center"/>
      <protection locked="0"/>
    </xf>
    <xf numFmtId="0" fontId="20" fillId="0" borderId="7" xfId="0" applyFont="1" applyBorder="1" applyAlignment="1" applyProtection="1">
      <alignment horizontal="right"/>
      <protection hidden="1"/>
    </xf>
    <xf numFmtId="9" fontId="20" fillId="0" borderId="10" xfId="0" applyNumberFormat="1" applyFont="1" applyBorder="1" applyAlignment="1" applyProtection="1">
      <alignment horizontal="center"/>
      <protection hidden="1"/>
    </xf>
    <xf numFmtId="9" fontId="20" fillId="2" borderId="31" xfId="0" applyNumberFormat="1" applyFont="1" applyFill="1" applyBorder="1" applyAlignment="1" applyProtection="1">
      <alignment horizontal="center"/>
      <protection hidden="1"/>
    </xf>
    <xf numFmtId="10" fontId="5" fillId="14" borderId="1" xfId="0" applyNumberFormat="1" applyFont="1" applyFill="1" applyBorder="1" applyAlignment="1" applyProtection="1">
      <alignment horizontal="center"/>
      <protection locked="0" hidden="1"/>
    </xf>
    <xf numFmtId="0" fontId="106" fillId="0" borderId="10" xfId="0" applyFont="1" applyFill="1" applyBorder="1" applyProtection="1">
      <protection hidden="1"/>
    </xf>
    <xf numFmtId="165" fontId="9" fillId="12" borderId="1" xfId="1" applyNumberFormat="1" applyFont="1" applyFill="1" applyBorder="1" applyProtection="1">
      <protection locked="0" hidden="1"/>
    </xf>
    <xf numFmtId="165" fontId="8" fillId="2" borderId="1" xfId="0" applyNumberFormat="1" applyFont="1" applyFill="1" applyBorder="1" applyProtection="1">
      <protection hidden="1"/>
    </xf>
    <xf numFmtId="165" fontId="8" fillId="4" borderId="1" xfId="0" applyNumberFormat="1" applyFont="1" applyFill="1" applyBorder="1" applyProtection="1">
      <protection hidden="1"/>
    </xf>
    <xf numFmtId="165" fontId="8" fillId="8" borderId="1" xfId="0" applyNumberFormat="1" applyFont="1" applyFill="1" applyBorder="1" applyProtection="1">
      <protection hidden="1"/>
    </xf>
    <xf numFmtId="165" fontId="8" fillId="9" borderId="1" xfId="0" applyNumberFormat="1" applyFont="1" applyFill="1" applyBorder="1" applyProtection="1">
      <protection hidden="1"/>
    </xf>
    <xf numFmtId="165" fontId="9" fillId="12" borderId="1" xfId="1" applyNumberFormat="1" applyFont="1" applyFill="1" applyBorder="1" applyProtection="1">
      <protection hidden="1"/>
    </xf>
    <xf numFmtId="165" fontId="49" fillId="6" borderId="0" xfId="1" applyNumberFormat="1" applyFont="1" applyFill="1" applyProtection="1">
      <protection hidden="1"/>
    </xf>
    <xf numFmtId="10" fontId="48" fillId="11" borderId="78" xfId="0" applyNumberFormat="1" applyFont="1" applyFill="1" applyBorder="1" applyProtection="1">
      <protection locked="0"/>
    </xf>
    <xf numFmtId="49" fontId="0" fillId="0" borderId="26" xfId="0" applyNumberFormat="1" applyFont="1" applyBorder="1" applyProtection="1">
      <protection hidden="1"/>
    </xf>
    <xf numFmtId="49" fontId="0" fillId="0" borderId="1" xfId="0" applyNumberFormat="1" applyFont="1" applyBorder="1" applyProtection="1">
      <protection hidden="1"/>
    </xf>
    <xf numFmtId="49" fontId="110" fillId="0" borderId="79" xfId="0" applyNumberFormat="1" applyFont="1" applyBorder="1" applyAlignment="1" applyProtection="1">
      <alignment horizontal="center" vertical="center" wrapText="1"/>
    </xf>
    <xf numFmtId="49" fontId="110" fillId="0" borderId="44" xfId="0" applyNumberFormat="1" applyFont="1" applyBorder="1" applyAlignment="1" applyProtection="1">
      <alignment horizontal="center" vertical="center" wrapText="1"/>
    </xf>
    <xf numFmtId="49" fontId="110" fillId="0" borderId="45" xfId="0" applyNumberFormat="1" applyFont="1" applyBorder="1" applyAlignment="1" applyProtection="1">
      <alignment horizontal="center" vertical="center" wrapText="1"/>
    </xf>
    <xf numFmtId="49" fontId="110" fillId="0" borderId="79" xfId="2" applyNumberFormat="1" applyFont="1" applyBorder="1" applyAlignment="1" applyProtection="1">
      <alignment horizontal="center" vertical="center"/>
    </xf>
    <xf numFmtId="49" fontId="110" fillId="0" borderId="45" xfId="2" applyNumberFormat="1" applyFont="1" applyBorder="1" applyAlignment="1" applyProtection="1">
      <alignment horizontal="center" vertical="center"/>
    </xf>
    <xf numFmtId="49" fontId="110" fillId="0" borderId="44" xfId="2" applyNumberFormat="1" applyFont="1" applyBorder="1" applyAlignment="1" applyProtection="1">
      <alignment horizontal="center" vertical="center"/>
    </xf>
    <xf numFmtId="0" fontId="65" fillId="32" borderId="80" xfId="0" applyFont="1" applyFill="1" applyBorder="1" applyAlignment="1" applyProtection="1">
      <alignment horizontal="center" vertical="center" wrapText="1"/>
    </xf>
    <xf numFmtId="0" fontId="82" fillId="0" borderId="81" xfId="0" applyFont="1" applyBorder="1" applyAlignment="1" applyProtection="1">
      <alignment vertical="center"/>
    </xf>
    <xf numFmtId="0" fontId="111" fillId="0" borderId="82" xfId="0" applyFont="1" applyBorder="1" applyAlignment="1" applyProtection="1">
      <alignment vertical="center"/>
    </xf>
    <xf numFmtId="0" fontId="82" fillId="0" borderId="82" xfId="0" applyFont="1" applyBorder="1" applyAlignment="1" applyProtection="1">
      <alignment vertical="center"/>
    </xf>
    <xf numFmtId="0" fontId="82" fillId="0" borderId="5" xfId="0" applyFont="1" applyBorder="1" applyAlignment="1" applyProtection="1">
      <alignment vertical="center"/>
    </xf>
    <xf numFmtId="0" fontId="112" fillId="0" borderId="83" xfId="0" applyFont="1" applyBorder="1" applyAlignment="1" applyProtection="1">
      <alignment vertical="center"/>
    </xf>
    <xf numFmtId="0" fontId="113" fillId="0" borderId="84" xfId="0" applyFont="1" applyBorder="1" applyAlignment="1" applyProtection="1">
      <alignment vertical="center"/>
    </xf>
    <xf numFmtId="0" fontId="9" fillId="33" borderId="0" xfId="0" applyFont="1" applyFill="1" applyProtection="1"/>
    <xf numFmtId="0" fontId="9" fillId="33" borderId="0" xfId="0" applyFont="1" applyFill="1" applyAlignment="1" applyProtection="1">
      <protection locked="0"/>
    </xf>
    <xf numFmtId="165" fontId="9" fillId="33" borderId="10" xfId="2" applyFont="1" applyFill="1" applyBorder="1" applyProtection="1"/>
    <xf numFmtId="166" fontId="48" fillId="33" borderId="10" xfId="0" applyNumberFormat="1" applyFont="1" applyFill="1" applyBorder="1" applyAlignment="1" applyProtection="1">
      <alignment vertical="center"/>
    </xf>
    <xf numFmtId="0" fontId="19" fillId="0" borderId="130" xfId="0" applyFont="1" applyFill="1" applyBorder="1" applyAlignment="1" applyProtection="1">
      <alignment horizontal="center"/>
      <protection locked="0"/>
    </xf>
    <xf numFmtId="0" fontId="9" fillId="33" borderId="130" xfId="0" applyFont="1" applyFill="1" applyBorder="1" applyProtection="1">
      <protection locked="0"/>
    </xf>
    <xf numFmtId="0" fontId="9" fillId="33" borderId="130" xfId="0" applyFont="1" applyFill="1" applyBorder="1" applyAlignment="1" applyProtection="1">
      <alignment horizontal="center"/>
      <protection locked="0"/>
    </xf>
    <xf numFmtId="165" fontId="9" fillId="33" borderId="130" xfId="2" applyFont="1" applyFill="1" applyBorder="1" applyProtection="1">
      <protection locked="0"/>
    </xf>
    <xf numFmtId="9" fontId="8" fillId="33" borderId="130" xfId="0" applyNumberFormat="1" applyFont="1" applyFill="1" applyBorder="1" applyAlignment="1" applyProtection="1">
      <alignment horizontal="center"/>
    </xf>
    <xf numFmtId="165" fontId="9" fillId="33" borderId="130" xfId="0" applyNumberFormat="1" applyFont="1" applyFill="1" applyBorder="1" applyProtection="1"/>
    <xf numFmtId="0" fontId="55" fillId="0" borderId="0" xfId="0" applyFont="1" applyProtection="1">
      <protection hidden="1"/>
    </xf>
    <xf numFmtId="0" fontId="2" fillId="0" borderId="0" xfId="0" applyFont="1" applyFill="1" applyBorder="1" applyAlignment="1" applyProtection="1">
      <alignment wrapText="1"/>
      <protection hidden="1"/>
    </xf>
    <xf numFmtId="0" fontId="115" fillId="0" borderId="0" xfId="0" applyFont="1"/>
    <xf numFmtId="0" fontId="116" fillId="0" borderId="0" xfId="0" applyFont="1"/>
    <xf numFmtId="0" fontId="117" fillId="0" borderId="0" xfId="0" applyFont="1"/>
    <xf numFmtId="0" fontId="126" fillId="0" borderId="61" xfId="0" applyFont="1" applyBorder="1" applyAlignment="1" applyProtection="1">
      <alignment horizontal="center" vertical="center" wrapText="1"/>
      <protection hidden="1"/>
    </xf>
    <xf numFmtId="167" fontId="98" fillId="9" borderId="61" xfId="0" applyNumberFormat="1" applyFont="1" applyFill="1" applyBorder="1" applyAlignment="1" applyProtection="1">
      <alignment vertical="center"/>
      <protection hidden="1"/>
    </xf>
    <xf numFmtId="0" fontId="2" fillId="0" borderId="61" xfId="0" applyFont="1" applyBorder="1" applyAlignment="1" applyProtection="1">
      <alignment vertical="center" wrapText="1"/>
      <protection hidden="1"/>
    </xf>
    <xf numFmtId="0" fontId="2" fillId="9" borderId="0" xfId="0" applyFont="1" applyFill="1" applyProtection="1">
      <protection hidden="1"/>
    </xf>
    <xf numFmtId="0" fontId="0" fillId="9" borderId="0" xfId="0" applyFill="1" applyProtection="1"/>
    <xf numFmtId="0" fontId="118" fillId="15" borderId="0" xfId="0" applyFont="1" applyFill="1" applyAlignment="1" applyProtection="1">
      <alignment vertical="center"/>
      <protection hidden="1"/>
    </xf>
    <xf numFmtId="0" fontId="0" fillId="15" borderId="0" xfId="0" applyFill="1" applyProtection="1"/>
    <xf numFmtId="0" fontId="0" fillId="0" borderId="0" xfId="0" applyFill="1" applyProtection="1"/>
    <xf numFmtId="0" fontId="0" fillId="14" borderId="0" xfId="0" applyFill="1" applyProtection="1"/>
    <xf numFmtId="0" fontId="118" fillId="14" borderId="0" xfId="0" applyFont="1" applyFill="1" applyAlignment="1" applyProtection="1">
      <alignment vertical="center"/>
      <protection hidden="1"/>
    </xf>
    <xf numFmtId="0" fontId="0" fillId="34" borderId="0" xfId="0" applyFill="1" applyProtection="1"/>
    <xf numFmtId="0" fontId="118" fillId="34" borderId="0" xfId="0" applyFont="1" applyFill="1" applyAlignment="1" applyProtection="1">
      <alignment vertical="center"/>
      <protection hidden="1"/>
    </xf>
    <xf numFmtId="0" fontId="0" fillId="16" borderId="0" xfId="0" applyFill="1" applyProtection="1"/>
    <xf numFmtId="0" fontId="118" fillId="16" borderId="0" xfId="0" applyFont="1" applyFill="1" applyAlignment="1" applyProtection="1">
      <alignment vertical="center"/>
      <protection hidden="1"/>
    </xf>
    <xf numFmtId="0" fontId="0" fillId="0" borderId="0" xfId="0" applyProtection="1"/>
    <xf numFmtId="0" fontId="2" fillId="15" borderId="0" xfId="0" applyFont="1" applyFill="1" applyAlignment="1" applyProtection="1">
      <alignment vertical="center"/>
      <protection hidden="1"/>
    </xf>
    <xf numFmtId="0" fontId="2" fillId="9" borderId="0" xfId="0" applyFont="1" applyFill="1" applyAlignment="1" applyProtection="1">
      <alignment vertical="center"/>
      <protection hidden="1"/>
    </xf>
    <xf numFmtId="0" fontId="2" fillId="0" borderId="0" xfId="0" applyFont="1" applyFill="1" applyAlignment="1" applyProtection="1">
      <alignment vertical="center"/>
      <protection hidden="1"/>
    </xf>
    <xf numFmtId="0" fontId="2" fillId="14" borderId="0" xfId="0" applyFont="1" applyFill="1" applyAlignment="1" applyProtection="1">
      <alignment vertical="center"/>
      <protection hidden="1"/>
    </xf>
    <xf numFmtId="0" fontId="2" fillId="14" borderId="0" xfId="0" applyFont="1" applyFill="1" applyProtection="1">
      <protection hidden="1"/>
    </xf>
    <xf numFmtId="0" fontId="2" fillId="34" borderId="0" xfId="0" applyFont="1" applyFill="1" applyProtection="1">
      <protection hidden="1"/>
    </xf>
    <xf numFmtId="0" fontId="2" fillId="16" borderId="0" xfId="0" applyFont="1" applyFill="1" applyProtection="1">
      <protection hidden="1"/>
    </xf>
    <xf numFmtId="0" fontId="2" fillId="15" borderId="0" xfId="0" applyFont="1" applyFill="1" applyProtection="1">
      <protection hidden="1"/>
    </xf>
    <xf numFmtId="0" fontId="119" fillId="15" borderId="0" xfId="0" applyFont="1" applyFill="1" applyAlignment="1" applyProtection="1">
      <alignment vertical="center"/>
      <protection hidden="1"/>
    </xf>
    <xf numFmtId="0" fontId="119" fillId="9" borderId="0" xfId="0" applyFont="1" applyFill="1" applyAlignment="1" applyProtection="1">
      <alignment vertical="center"/>
      <protection hidden="1"/>
    </xf>
    <xf numFmtId="0" fontId="119" fillId="0" borderId="0" xfId="0" applyFont="1" applyFill="1" applyAlignment="1" applyProtection="1">
      <alignment vertical="center"/>
      <protection hidden="1"/>
    </xf>
    <xf numFmtId="0" fontId="119" fillId="14" borderId="0" xfId="0" applyFont="1" applyFill="1" applyAlignment="1" applyProtection="1">
      <alignment vertical="center"/>
      <protection hidden="1"/>
    </xf>
    <xf numFmtId="0" fontId="55" fillId="14" borderId="0" xfId="0" applyFont="1" applyFill="1" applyAlignment="1" applyProtection="1">
      <alignment horizontal="left" vertical="center" wrapText="1"/>
      <protection hidden="1"/>
    </xf>
    <xf numFmtId="0" fontId="55" fillId="9" borderId="0" xfId="0" applyFont="1" applyFill="1" applyAlignment="1" applyProtection="1">
      <alignment horizontal="left" vertical="center" wrapText="1"/>
      <protection hidden="1"/>
    </xf>
    <xf numFmtId="0" fontId="55" fillId="34" borderId="0" xfId="0" applyFont="1" applyFill="1" applyAlignment="1" applyProtection="1">
      <alignment horizontal="left" vertical="center" wrapText="1"/>
      <protection hidden="1"/>
    </xf>
    <xf numFmtId="0" fontId="55" fillId="16" borderId="0" xfId="0" applyFont="1" applyFill="1" applyAlignment="1" applyProtection="1">
      <alignment horizontal="left" vertical="center" wrapText="1"/>
      <protection hidden="1"/>
    </xf>
    <xf numFmtId="0" fontId="2" fillId="16" borderId="0" xfId="0" applyFont="1" applyFill="1" applyAlignment="1" applyProtection="1">
      <alignment horizontal="left" vertical="center" wrapText="1"/>
      <protection hidden="1"/>
    </xf>
    <xf numFmtId="0" fontId="2" fillId="9" borderId="0" xfId="0" applyFont="1" applyFill="1" applyAlignment="1" applyProtection="1">
      <alignment wrapText="1"/>
      <protection hidden="1"/>
    </xf>
    <xf numFmtId="0" fontId="120" fillId="15" borderId="0" xfId="0" applyFont="1" applyFill="1" applyAlignment="1" applyProtection="1">
      <alignment vertical="center"/>
      <protection hidden="1"/>
    </xf>
    <xf numFmtId="0" fontId="55" fillId="14" borderId="0" xfId="0" applyFont="1" applyFill="1" applyProtection="1">
      <protection hidden="1"/>
    </xf>
    <xf numFmtId="0" fontId="55" fillId="9" borderId="0" xfId="0" applyFont="1" applyFill="1" applyProtection="1">
      <protection hidden="1"/>
    </xf>
    <xf numFmtId="0" fontId="55" fillId="34" borderId="0" xfId="0" applyFont="1" applyFill="1" applyProtection="1">
      <protection hidden="1"/>
    </xf>
    <xf numFmtId="0" fontId="55" fillId="16" borderId="0" xfId="0" applyFont="1" applyFill="1" applyProtection="1">
      <protection hidden="1"/>
    </xf>
    <xf numFmtId="0" fontId="17" fillId="14" borderId="0" xfId="0" applyFont="1" applyFill="1" applyAlignment="1" applyProtection="1">
      <alignment vertical="center" wrapText="1"/>
      <protection hidden="1"/>
    </xf>
    <xf numFmtId="9" fontId="17" fillId="14" borderId="0" xfId="0" applyNumberFormat="1" applyFont="1" applyFill="1" applyAlignment="1" applyProtection="1">
      <alignment vertical="center" wrapText="1"/>
      <protection hidden="1"/>
    </xf>
    <xf numFmtId="165" fontId="17" fillId="14" borderId="0" xfId="0" applyNumberFormat="1" applyFont="1" applyFill="1" applyAlignment="1" applyProtection="1">
      <alignment vertical="center"/>
      <protection hidden="1"/>
    </xf>
    <xf numFmtId="0" fontId="17" fillId="14" borderId="0" xfId="0" applyFont="1" applyFill="1" applyAlignment="1" applyProtection="1">
      <alignment vertical="center"/>
      <protection hidden="1"/>
    </xf>
    <xf numFmtId="0" fontId="17" fillId="9" borderId="0" xfId="0" applyFont="1" applyFill="1" applyAlignment="1" applyProtection="1">
      <alignment vertical="center"/>
      <protection hidden="1"/>
    </xf>
    <xf numFmtId="0" fontId="17" fillId="34" borderId="0" xfId="0" applyFont="1" applyFill="1" applyAlignment="1" applyProtection="1">
      <alignment vertical="center"/>
      <protection hidden="1"/>
    </xf>
    <xf numFmtId="0" fontId="17" fillId="34" borderId="0" xfId="0" applyFont="1" applyFill="1" applyAlignment="1" applyProtection="1">
      <alignment vertical="center" wrapText="1"/>
      <protection hidden="1"/>
    </xf>
    <xf numFmtId="9" fontId="17" fillId="34" borderId="0" xfId="0" applyNumberFormat="1" applyFont="1" applyFill="1" applyAlignment="1" applyProtection="1">
      <alignment vertical="center" wrapText="1"/>
      <protection hidden="1"/>
    </xf>
    <xf numFmtId="165" fontId="17" fillId="34" borderId="0" xfId="0" applyNumberFormat="1" applyFont="1" applyFill="1" applyAlignment="1" applyProtection="1">
      <alignment vertical="center"/>
      <protection hidden="1"/>
    </xf>
    <xf numFmtId="0" fontId="17" fillId="16" borderId="0" xfId="0" applyFont="1" applyFill="1" applyAlignment="1" applyProtection="1">
      <alignment vertical="center"/>
      <protection hidden="1"/>
    </xf>
    <xf numFmtId="0" fontId="17" fillId="16" borderId="0" xfId="0" applyFont="1" applyFill="1" applyAlignment="1" applyProtection="1">
      <alignment vertical="center" wrapText="1"/>
      <protection hidden="1"/>
    </xf>
    <xf numFmtId="9" fontId="17" fillId="16" borderId="0" xfId="0" applyNumberFormat="1" applyFont="1" applyFill="1" applyAlignment="1" applyProtection="1">
      <alignment vertical="center" wrapText="1"/>
      <protection hidden="1"/>
    </xf>
    <xf numFmtId="165" fontId="17" fillId="16" borderId="0" xfId="0" applyNumberFormat="1" applyFont="1" applyFill="1" applyAlignment="1" applyProtection="1">
      <alignment vertical="center"/>
      <protection hidden="1"/>
    </xf>
    <xf numFmtId="0" fontId="119" fillId="15" borderId="0" xfId="0" applyFont="1" applyFill="1" applyAlignment="1" applyProtection="1">
      <alignment horizontal="right" vertical="center"/>
      <protection hidden="1"/>
    </xf>
    <xf numFmtId="0" fontId="22" fillId="15" borderId="0" xfId="0" applyFont="1" applyFill="1" applyAlignment="1" applyProtection="1">
      <alignment horizontal="right" vertical="center"/>
      <protection hidden="1"/>
    </xf>
    <xf numFmtId="0" fontId="127" fillId="35" borderId="85" xfId="0" applyFont="1" applyFill="1" applyBorder="1" applyAlignment="1" applyProtection="1">
      <alignment horizontal="center" vertical="center"/>
      <protection hidden="1"/>
    </xf>
    <xf numFmtId="0" fontId="121" fillId="15" borderId="0" xfId="0" applyFont="1" applyFill="1" applyAlignment="1" applyProtection="1">
      <alignment vertical="center"/>
      <protection hidden="1"/>
    </xf>
    <xf numFmtId="0" fontId="122" fillId="15" borderId="0" xfId="0" applyFont="1" applyFill="1" applyAlignment="1" applyProtection="1">
      <alignment vertical="center"/>
      <protection hidden="1"/>
    </xf>
    <xf numFmtId="165" fontId="22" fillId="0" borderId="85" xfId="2" applyFont="1" applyFill="1" applyBorder="1" applyAlignment="1" applyProtection="1">
      <alignment vertical="center"/>
      <protection locked="0"/>
    </xf>
    <xf numFmtId="0" fontId="17" fillId="9" borderId="0" xfId="0" applyFont="1" applyFill="1" applyProtection="1">
      <protection hidden="1"/>
    </xf>
    <xf numFmtId="0" fontId="17" fillId="0" borderId="0" xfId="0" applyFont="1" applyFill="1" applyProtection="1">
      <protection hidden="1"/>
    </xf>
    <xf numFmtId="165" fontId="2" fillId="14" borderId="0" xfId="0" applyNumberFormat="1" applyFont="1" applyFill="1" applyProtection="1">
      <protection hidden="1"/>
    </xf>
    <xf numFmtId="0" fontId="119" fillId="14" borderId="0" xfId="0" applyFont="1" applyFill="1" applyProtection="1">
      <protection hidden="1"/>
    </xf>
    <xf numFmtId="0" fontId="119" fillId="9" borderId="0" xfId="0" applyFont="1" applyFill="1" applyProtection="1">
      <protection hidden="1"/>
    </xf>
    <xf numFmtId="0" fontId="119" fillId="34" borderId="0" xfId="0" applyFont="1" applyFill="1" applyProtection="1">
      <protection hidden="1"/>
    </xf>
    <xf numFmtId="10" fontId="119" fillId="34" borderId="0" xfId="0" applyNumberFormat="1" applyFont="1" applyFill="1" applyProtection="1">
      <protection hidden="1"/>
    </xf>
    <xf numFmtId="165" fontId="119" fillId="34" borderId="0" xfId="0" applyNumberFormat="1" applyFont="1" applyFill="1" applyProtection="1">
      <protection hidden="1"/>
    </xf>
    <xf numFmtId="0" fontId="119" fillId="16" borderId="0" xfId="0" applyFont="1" applyFill="1" applyProtection="1">
      <protection hidden="1"/>
    </xf>
    <xf numFmtId="10" fontId="119" fillId="16" borderId="0" xfId="0" applyNumberFormat="1" applyFont="1" applyFill="1" applyProtection="1">
      <protection hidden="1"/>
    </xf>
    <xf numFmtId="165" fontId="119" fillId="16" borderId="0" xfId="0" applyNumberFormat="1" applyFont="1" applyFill="1" applyProtection="1">
      <protection hidden="1"/>
    </xf>
    <xf numFmtId="10" fontId="119" fillId="15" borderId="0" xfId="0" applyNumberFormat="1" applyFont="1" applyFill="1" applyAlignment="1" applyProtection="1">
      <alignment vertical="center"/>
      <protection hidden="1"/>
    </xf>
    <xf numFmtId="165" fontId="119" fillId="15" borderId="85" xfId="2" applyFont="1" applyFill="1" applyBorder="1" applyAlignment="1" applyProtection="1">
      <alignment vertical="center"/>
      <protection hidden="1"/>
    </xf>
    <xf numFmtId="0" fontId="119" fillId="0" borderId="0" xfId="0" applyFont="1" applyFill="1" applyProtection="1">
      <protection hidden="1"/>
    </xf>
    <xf numFmtId="0" fontId="122" fillId="14" borderId="0" xfId="0" applyFont="1" applyFill="1" applyProtection="1">
      <protection hidden="1"/>
    </xf>
    <xf numFmtId="165" fontId="119" fillId="0" borderId="0" xfId="2" applyNumberFormat="1" applyFont="1" applyFill="1" applyProtection="1">
      <protection hidden="1"/>
    </xf>
    <xf numFmtId="10" fontId="122" fillId="34" borderId="0" xfId="0" applyNumberFormat="1" applyFont="1" applyFill="1" applyProtection="1">
      <protection hidden="1"/>
    </xf>
    <xf numFmtId="165" fontId="119" fillId="0" borderId="0" xfId="0" applyNumberFormat="1" applyFont="1" applyFill="1" applyProtection="1">
      <protection hidden="1"/>
    </xf>
    <xf numFmtId="10" fontId="122" fillId="16" borderId="0" xfId="0" applyNumberFormat="1" applyFont="1" applyFill="1" applyProtection="1">
      <protection hidden="1"/>
    </xf>
    <xf numFmtId="165" fontId="22" fillId="0" borderId="0" xfId="2" applyFont="1" applyFill="1" applyAlignment="1" applyProtection="1">
      <alignment vertical="center"/>
      <protection hidden="1"/>
    </xf>
    <xf numFmtId="0" fontId="26" fillId="14" borderId="0" xfId="0" applyFont="1" applyFill="1" applyAlignment="1" applyProtection="1">
      <alignment horizontal="center" vertical="center"/>
      <protection hidden="1"/>
    </xf>
    <xf numFmtId="165" fontId="119" fillId="15" borderId="0" xfId="2" applyFont="1" applyFill="1" applyAlignment="1" applyProtection="1">
      <alignment vertical="center"/>
      <protection hidden="1"/>
    </xf>
    <xf numFmtId="0" fontId="22" fillId="15" borderId="0" xfId="0" applyFont="1" applyFill="1" applyAlignment="1" applyProtection="1">
      <alignment vertical="center"/>
      <protection hidden="1"/>
    </xf>
    <xf numFmtId="165" fontId="128" fillId="0" borderId="0" xfId="0" applyNumberFormat="1" applyFont="1" applyFill="1" applyAlignment="1" applyProtection="1">
      <alignment vertical="center"/>
      <protection hidden="1"/>
    </xf>
    <xf numFmtId="165" fontId="129" fillId="0" borderId="0" xfId="0" applyNumberFormat="1" applyFont="1" applyFill="1" applyProtection="1">
      <protection hidden="1"/>
    </xf>
    <xf numFmtId="0" fontId="119" fillId="0" borderId="0" xfId="0" applyFont="1" applyAlignment="1" applyProtection="1">
      <alignment vertical="center"/>
      <protection hidden="1"/>
    </xf>
    <xf numFmtId="0" fontId="2" fillId="0" borderId="0" xfId="0" applyFont="1" applyAlignment="1" applyProtection="1">
      <alignment vertical="center"/>
      <protection hidden="1"/>
    </xf>
    <xf numFmtId="172" fontId="22" fillId="0" borderId="0" xfId="0" applyNumberFormat="1" applyFont="1" applyFill="1" applyAlignment="1" applyProtection="1">
      <alignment vertical="center"/>
      <protection locked="0"/>
    </xf>
    <xf numFmtId="0" fontId="9" fillId="17" borderId="18" xfId="0" applyFont="1" applyFill="1" applyBorder="1" applyAlignment="1" applyProtection="1">
      <alignment horizontal="center" vertical="center" wrapText="1"/>
      <protection hidden="1"/>
    </xf>
    <xf numFmtId="0" fontId="56" fillId="10" borderId="35" xfId="0" applyFont="1" applyFill="1" applyBorder="1" applyAlignment="1" applyProtection="1">
      <alignment horizontal="left" vertical="center" wrapText="1"/>
      <protection locked="0" hidden="1"/>
    </xf>
    <xf numFmtId="0" fontId="56" fillId="10" borderId="86" xfId="0" applyFont="1" applyFill="1" applyBorder="1" applyAlignment="1" applyProtection="1">
      <alignment horizontal="left" vertical="center" wrapText="1"/>
      <protection locked="0" hidden="1"/>
    </xf>
    <xf numFmtId="0" fontId="114" fillId="0" borderId="2" xfId="0" applyFont="1" applyFill="1" applyBorder="1" applyAlignment="1" applyProtection="1">
      <alignment vertical="center" wrapText="1"/>
      <protection hidden="1"/>
    </xf>
    <xf numFmtId="0" fontId="2" fillId="0" borderId="87" xfId="0" applyFont="1" applyFill="1" applyBorder="1" applyAlignment="1" applyProtection="1">
      <alignment vertical="center" wrapText="1"/>
      <protection hidden="1"/>
    </xf>
    <xf numFmtId="0" fontId="124" fillId="0" borderId="87" xfId="0" applyFont="1" applyFill="1" applyBorder="1" applyAlignment="1" applyProtection="1">
      <alignment vertical="center" wrapText="1"/>
      <protection hidden="1"/>
    </xf>
    <xf numFmtId="164" fontId="54" fillId="0" borderId="0" xfId="1" applyFont="1" applyFill="1" applyBorder="1" applyAlignment="1" applyProtection="1">
      <alignment horizontal="left" vertical="center" wrapText="1"/>
      <protection hidden="1"/>
    </xf>
    <xf numFmtId="164" fontId="89" fillId="0" borderId="0" xfId="1" applyFont="1" applyFill="1" applyBorder="1" applyAlignment="1" applyProtection="1">
      <alignment horizontal="right" vertical="center" wrapText="1"/>
      <protection hidden="1"/>
    </xf>
    <xf numFmtId="169" fontId="88" fillId="0" borderId="0" xfId="1" applyNumberFormat="1" applyFont="1" applyFill="1" applyBorder="1" applyAlignment="1" applyProtection="1">
      <alignment horizontal="left" vertical="center" wrapText="1"/>
      <protection hidden="1"/>
    </xf>
    <xf numFmtId="0" fontId="2" fillId="0" borderId="87" xfId="0" applyFont="1" applyFill="1" applyBorder="1" applyAlignment="1" applyProtection="1">
      <alignment horizontal="left" vertical="center" wrapText="1"/>
      <protection hidden="1"/>
    </xf>
    <xf numFmtId="0" fontId="0" fillId="0" borderId="86" xfId="0" applyBorder="1" applyAlignment="1">
      <alignment horizontal="left" vertical="center" wrapText="1"/>
    </xf>
    <xf numFmtId="0" fontId="6" fillId="0" borderId="0" xfId="0" applyFont="1" applyAlignment="1" applyProtection="1">
      <alignment vertical="center" wrapText="1"/>
      <protection hidden="1"/>
    </xf>
    <xf numFmtId="0" fontId="0" fillId="0" borderId="0" xfId="0" applyAlignment="1">
      <alignment wrapText="1"/>
    </xf>
    <xf numFmtId="0" fontId="2" fillId="0" borderId="87" xfId="0" applyFont="1" applyBorder="1" applyAlignment="1" applyProtection="1">
      <alignment horizontal="left" vertical="center" wrapText="1"/>
      <protection hidden="1"/>
    </xf>
    <xf numFmtId="0" fontId="0" fillId="0" borderId="86" xfId="0" applyFont="1" applyBorder="1" applyAlignment="1">
      <alignment horizontal="left" wrapText="1"/>
    </xf>
    <xf numFmtId="0" fontId="2" fillId="0" borderId="86" xfId="0" applyFont="1" applyFill="1" applyBorder="1" applyAlignment="1" applyProtection="1">
      <alignment horizontal="left" vertical="center" wrapText="1"/>
      <protection hidden="1"/>
    </xf>
    <xf numFmtId="0" fontId="2" fillId="0" borderId="2" xfId="0" applyFont="1" applyFill="1" applyBorder="1" applyAlignment="1" applyProtection="1">
      <alignment horizontal="left" vertical="center" wrapText="1"/>
      <protection hidden="1"/>
    </xf>
    <xf numFmtId="0" fontId="2" fillId="0" borderId="35" xfId="0" applyFont="1" applyFill="1" applyBorder="1" applyAlignment="1" applyProtection="1">
      <alignment horizontal="left" vertical="center" wrapText="1"/>
      <protection hidden="1"/>
    </xf>
    <xf numFmtId="0" fontId="2" fillId="0" borderId="88" xfId="0" applyFont="1" applyBorder="1" applyAlignment="1" applyProtection="1">
      <alignment horizontal="left" vertical="center" wrapText="1"/>
      <protection hidden="1"/>
    </xf>
    <xf numFmtId="0" fontId="0" fillId="0" borderId="31" xfId="0" applyFont="1" applyBorder="1" applyAlignment="1">
      <alignment horizontal="left" wrapText="1"/>
    </xf>
    <xf numFmtId="0" fontId="2" fillId="0" borderId="11" xfId="0" applyFont="1" applyFill="1" applyBorder="1" applyAlignment="1" applyProtection="1">
      <alignment horizontal="center" vertical="center" wrapText="1"/>
      <protection hidden="1"/>
    </xf>
    <xf numFmtId="0" fontId="0" fillId="0" borderId="32" xfId="0" applyBorder="1" applyAlignment="1">
      <alignment wrapText="1"/>
    </xf>
    <xf numFmtId="0" fontId="0" fillId="0" borderId="26" xfId="0" applyBorder="1" applyAlignment="1">
      <alignment wrapText="1"/>
    </xf>
    <xf numFmtId="0" fontId="0" fillId="0" borderId="32" xfId="0" applyBorder="1" applyAlignment="1">
      <alignment horizontal="center" vertical="center" wrapText="1"/>
    </xf>
    <xf numFmtId="0" fontId="2" fillId="0" borderId="18" xfId="0" applyFont="1" applyBorder="1" applyAlignment="1" applyProtection="1">
      <alignment horizontal="left" vertical="center" wrapText="1"/>
      <protection hidden="1"/>
    </xf>
    <xf numFmtId="0" fontId="0" fillId="0" borderId="35" xfId="0" applyFont="1" applyBorder="1" applyAlignment="1">
      <alignment horizontal="left" wrapText="1"/>
    </xf>
    <xf numFmtId="0" fontId="2" fillId="0" borderId="87" xfId="0" applyNumberFormat="1" applyFont="1" applyFill="1" applyBorder="1" applyAlignment="1" applyProtection="1">
      <alignment horizontal="left" vertical="center" wrapText="1"/>
      <protection hidden="1"/>
    </xf>
    <xf numFmtId="0" fontId="2" fillId="0" borderId="54" xfId="0" applyFont="1" applyFill="1" applyBorder="1" applyAlignment="1" applyProtection="1">
      <alignment horizontal="left" vertical="center" wrapText="1"/>
      <protection hidden="1"/>
    </xf>
    <xf numFmtId="0" fontId="0" fillId="0" borderId="31" xfId="0" applyBorder="1" applyAlignment="1">
      <alignment horizontal="left" vertical="center" wrapText="1"/>
    </xf>
    <xf numFmtId="0" fontId="0" fillId="0" borderId="26" xfId="0" applyBorder="1" applyAlignment="1">
      <alignment horizontal="center" vertical="center" wrapText="1"/>
    </xf>
    <xf numFmtId="0" fontId="2" fillId="0" borderId="2" xfId="0" applyNumberFormat="1" applyFont="1" applyFill="1" applyBorder="1" applyAlignment="1" applyProtection="1">
      <alignment horizontal="left" vertical="center" wrapText="1"/>
      <protection hidden="1"/>
    </xf>
    <xf numFmtId="0" fontId="2" fillId="0" borderId="35" xfId="0" applyNumberFormat="1" applyFont="1" applyFill="1" applyBorder="1" applyAlignment="1" applyProtection="1">
      <alignment horizontal="left" vertical="center" wrapText="1"/>
      <protection hidden="1"/>
    </xf>
    <xf numFmtId="0" fontId="2" fillId="0" borderId="54" xfId="0" applyNumberFormat="1" applyFont="1" applyFill="1" applyBorder="1" applyAlignment="1" applyProtection="1">
      <alignment horizontal="left" vertical="center" wrapText="1"/>
      <protection hidden="1"/>
    </xf>
    <xf numFmtId="0" fontId="2" fillId="0" borderId="31" xfId="0" applyFont="1" applyFill="1" applyBorder="1" applyAlignment="1" applyProtection="1">
      <alignment horizontal="left" vertical="center" wrapText="1"/>
      <protection hidden="1"/>
    </xf>
    <xf numFmtId="0" fontId="0" fillId="0" borderId="35" xfId="0" applyBorder="1" applyAlignment="1">
      <alignment horizontal="left" vertical="center" wrapText="1"/>
    </xf>
    <xf numFmtId="0" fontId="114" fillId="0" borderId="87" xfId="0" applyFont="1" applyFill="1" applyBorder="1" applyAlignment="1" applyProtection="1">
      <alignment horizontal="left" vertical="center" wrapText="1"/>
      <protection hidden="1"/>
    </xf>
    <xf numFmtId="0" fontId="18" fillId="0" borderId="86" xfId="0" applyFont="1" applyBorder="1" applyAlignment="1">
      <alignment horizontal="left" vertical="center" wrapText="1"/>
    </xf>
    <xf numFmtId="0" fontId="76" fillId="17" borderId="0" xfId="0" applyFont="1" applyFill="1" applyBorder="1" applyAlignment="1" applyProtection="1">
      <alignment horizontal="center" vertical="center" wrapText="1"/>
      <protection locked="0" hidden="1"/>
    </xf>
    <xf numFmtId="0" fontId="76" fillId="17" borderId="88" xfId="0" applyFont="1" applyFill="1" applyBorder="1" applyAlignment="1" applyProtection="1">
      <alignment horizontal="center" vertical="center" wrapText="1"/>
      <protection locked="0" hidden="1"/>
    </xf>
    <xf numFmtId="0" fontId="57" fillId="0" borderId="2" xfId="0" applyFont="1" applyFill="1" applyBorder="1" applyAlignment="1" applyProtection="1">
      <alignment horizontal="center" vertical="center" wrapText="1"/>
      <protection hidden="1"/>
    </xf>
    <xf numFmtId="0" fontId="57" fillId="0" borderId="87" xfId="0" applyFont="1" applyFill="1" applyBorder="1" applyAlignment="1" applyProtection="1">
      <alignment horizontal="center" vertical="center" wrapText="1"/>
      <protection hidden="1"/>
    </xf>
    <xf numFmtId="0" fontId="57" fillId="0" borderId="54" xfId="0" applyFont="1" applyFill="1" applyBorder="1" applyAlignment="1" applyProtection="1">
      <alignment horizontal="center" vertical="center" wrapText="1"/>
      <protection hidden="1"/>
    </xf>
    <xf numFmtId="0" fontId="74" fillId="5" borderId="9" xfId="0" applyFont="1" applyFill="1" applyBorder="1" applyAlignment="1" applyProtection="1">
      <alignment horizontal="center" vertical="center" wrapText="1"/>
      <protection hidden="1"/>
    </xf>
    <xf numFmtId="0" fontId="74" fillId="5" borderId="6" xfId="0" applyFont="1" applyFill="1" applyBorder="1" applyAlignment="1" applyProtection="1">
      <alignment horizontal="center" vertical="center" wrapText="1"/>
      <protection hidden="1"/>
    </xf>
    <xf numFmtId="0" fontId="74" fillId="5" borderId="10" xfId="0" applyFont="1" applyFill="1" applyBorder="1" applyAlignment="1" applyProtection="1">
      <alignment horizontal="center" vertical="center" wrapText="1"/>
      <protection hidden="1"/>
    </xf>
    <xf numFmtId="0" fontId="26" fillId="0" borderId="2" xfId="0" applyFont="1" applyFill="1" applyBorder="1" applyAlignment="1" applyProtection="1">
      <alignment horizontal="left" vertical="center" wrapText="1"/>
      <protection hidden="1"/>
    </xf>
    <xf numFmtId="0" fontId="26" fillId="0" borderId="35" xfId="0" applyFont="1" applyFill="1" applyBorder="1" applyAlignment="1" applyProtection="1">
      <alignment horizontal="left" vertical="center" wrapText="1"/>
      <protection hidden="1"/>
    </xf>
    <xf numFmtId="0" fontId="75" fillId="5" borderId="87" xfId="0" applyFont="1" applyFill="1" applyBorder="1" applyAlignment="1" applyProtection="1">
      <alignment horizontal="center" vertical="center" wrapText="1"/>
      <protection hidden="1"/>
    </xf>
    <xf numFmtId="0" fontId="75" fillId="5" borderId="86" xfId="0" applyFont="1" applyFill="1" applyBorder="1" applyAlignment="1" applyProtection="1">
      <alignment horizontal="center" vertical="center" wrapText="1"/>
      <protection hidden="1"/>
    </xf>
    <xf numFmtId="0" fontId="40" fillId="4" borderId="1" xfId="0" applyFont="1" applyFill="1" applyBorder="1" applyAlignment="1" applyProtection="1">
      <alignment horizontal="center" vertical="center" wrapText="1"/>
      <protection hidden="1"/>
    </xf>
    <xf numFmtId="0" fontId="40" fillId="8" borderId="1" xfId="0" applyFont="1" applyFill="1" applyBorder="1" applyAlignment="1" applyProtection="1">
      <alignment horizontal="center" vertical="center" wrapText="1"/>
      <protection hidden="1"/>
    </xf>
    <xf numFmtId="9" fontId="39" fillId="2" borderId="1" xfId="0" applyNumberFormat="1" applyFont="1" applyFill="1" applyBorder="1" applyAlignment="1" applyProtection="1">
      <alignment horizontal="center" vertical="center" textRotation="90"/>
      <protection hidden="1"/>
    </xf>
    <xf numFmtId="0" fontId="56" fillId="14" borderId="0" xfId="0" applyFont="1" applyFill="1" applyAlignment="1" applyProtection="1">
      <alignment horizontal="center"/>
      <protection hidden="1"/>
    </xf>
    <xf numFmtId="0" fontId="56" fillId="14" borderId="0" xfId="0" applyFont="1" applyFill="1" applyAlignment="1" applyProtection="1">
      <alignment horizontal="center" vertical="center" wrapText="1"/>
      <protection hidden="1"/>
    </xf>
    <xf numFmtId="0" fontId="53" fillId="18" borderId="0" xfId="0" applyFont="1" applyFill="1" applyAlignment="1" applyProtection="1">
      <alignment horizontal="center" vertical="center" wrapText="1"/>
      <protection hidden="1"/>
    </xf>
    <xf numFmtId="0" fontId="37" fillId="2" borderId="2" xfId="0" applyFont="1" applyFill="1" applyBorder="1" applyAlignment="1" applyProtection="1">
      <alignment horizontal="center" vertical="center"/>
      <protection hidden="1"/>
    </xf>
    <xf numFmtId="0" fontId="37" fillId="2" borderId="35" xfId="0" applyFont="1" applyFill="1" applyBorder="1" applyAlignment="1" applyProtection="1">
      <alignment horizontal="center" vertical="center"/>
      <protection hidden="1"/>
    </xf>
    <xf numFmtId="0" fontId="37" fillId="2" borderId="87" xfId="0" applyFont="1" applyFill="1" applyBorder="1" applyAlignment="1" applyProtection="1">
      <alignment horizontal="center" vertical="center"/>
      <protection hidden="1"/>
    </xf>
    <xf numFmtId="0" fontId="37" fillId="2" borderId="86" xfId="0" applyFont="1" applyFill="1" applyBorder="1" applyAlignment="1" applyProtection="1">
      <alignment horizontal="center" vertical="center"/>
      <protection hidden="1"/>
    </xf>
    <xf numFmtId="0" fontId="37" fillId="2" borderId="54" xfId="0" applyFont="1" applyFill="1" applyBorder="1" applyAlignment="1" applyProtection="1">
      <alignment horizontal="center" vertical="center"/>
      <protection hidden="1"/>
    </xf>
    <xf numFmtId="0" fontId="37" fillId="2" borderId="31" xfId="0" applyFont="1" applyFill="1" applyBorder="1" applyAlignment="1" applyProtection="1">
      <alignment horizontal="center" vertical="center"/>
      <protection hidden="1"/>
    </xf>
    <xf numFmtId="0" fontId="63" fillId="0" borderId="0" xfId="0" applyFont="1" applyFill="1" applyAlignment="1" applyProtection="1">
      <alignment horizontal="center"/>
      <protection hidden="1"/>
    </xf>
    <xf numFmtId="0" fontId="63" fillId="0" borderId="86" xfId="0" applyFont="1" applyFill="1" applyBorder="1" applyAlignment="1" applyProtection="1">
      <alignment horizontal="center"/>
      <protection hidden="1"/>
    </xf>
    <xf numFmtId="0" fontId="99" fillId="18" borderId="0" xfId="0" applyFont="1" applyFill="1" applyBorder="1" applyAlignment="1" applyProtection="1">
      <alignment horizontal="center" vertical="center" wrapText="1"/>
      <protection hidden="1"/>
    </xf>
    <xf numFmtId="0" fontId="42" fillId="29" borderId="0" xfId="0" applyFont="1" applyFill="1" applyAlignment="1" applyProtection="1">
      <alignment horizontal="center"/>
      <protection hidden="1"/>
    </xf>
    <xf numFmtId="0" fontId="50" fillId="19" borderId="32" xfId="0" applyFont="1" applyFill="1" applyBorder="1" applyAlignment="1" applyProtection="1">
      <alignment horizontal="center" vertical="center" textRotation="90"/>
      <protection hidden="1"/>
    </xf>
    <xf numFmtId="0" fontId="50" fillId="20" borderId="32" xfId="0" applyFont="1" applyFill="1" applyBorder="1" applyAlignment="1" applyProtection="1">
      <alignment horizontal="center" vertical="center" textRotation="90"/>
      <protection hidden="1"/>
    </xf>
    <xf numFmtId="0" fontId="50" fillId="21" borderId="32" xfId="0" applyFont="1" applyFill="1" applyBorder="1" applyAlignment="1" applyProtection="1">
      <alignment horizontal="center" vertical="center" textRotation="90"/>
      <protection hidden="1"/>
    </xf>
    <xf numFmtId="0" fontId="50" fillId="5" borderId="88" xfId="0" applyFont="1" applyFill="1" applyBorder="1" applyAlignment="1" applyProtection="1">
      <alignment horizontal="center"/>
      <protection hidden="1"/>
    </xf>
    <xf numFmtId="0" fontId="50" fillId="22" borderId="32" xfId="0" applyFont="1" applyFill="1" applyBorder="1" applyAlignment="1" applyProtection="1">
      <alignment horizontal="center" vertical="center" textRotation="90"/>
      <protection hidden="1"/>
    </xf>
    <xf numFmtId="0" fontId="41" fillId="29" borderId="88" xfId="0" applyFont="1" applyFill="1" applyBorder="1" applyAlignment="1" applyProtection="1">
      <alignment horizontal="center"/>
      <protection hidden="1"/>
    </xf>
    <xf numFmtId="0" fontId="50" fillId="23" borderId="32" xfId="0" applyFont="1" applyFill="1" applyBorder="1" applyAlignment="1" applyProtection="1">
      <alignment horizontal="center" vertical="center" textRotation="90"/>
      <protection hidden="1"/>
    </xf>
    <xf numFmtId="0" fontId="50" fillId="24" borderId="32" xfId="0" applyFont="1" applyFill="1" applyBorder="1" applyAlignment="1" applyProtection="1">
      <alignment horizontal="center" vertical="center" textRotation="90"/>
      <protection hidden="1"/>
    </xf>
    <xf numFmtId="0" fontId="50" fillId="25" borderId="32" xfId="0" applyFont="1" applyFill="1" applyBorder="1" applyAlignment="1" applyProtection="1">
      <alignment horizontal="center" vertical="center" textRotation="90"/>
      <protection hidden="1"/>
    </xf>
    <xf numFmtId="0" fontId="50" fillId="26" borderId="32" xfId="0" applyFont="1" applyFill="1" applyBorder="1" applyAlignment="1" applyProtection="1">
      <alignment horizontal="center" vertical="center" textRotation="90"/>
      <protection hidden="1"/>
    </xf>
    <xf numFmtId="0" fontId="50" fillId="27" borderId="32" xfId="0" applyFont="1" applyFill="1" applyBorder="1" applyAlignment="1" applyProtection="1">
      <alignment horizontal="center" vertical="center" textRotation="90"/>
      <protection hidden="1"/>
    </xf>
    <xf numFmtId="0" fontId="50" fillId="28" borderId="32" xfId="0" applyFont="1" applyFill="1" applyBorder="1" applyAlignment="1" applyProtection="1">
      <alignment horizontal="center" vertical="center" textRotation="90"/>
      <protection hidden="1"/>
    </xf>
    <xf numFmtId="0" fontId="50" fillId="5" borderId="6" xfId="0" applyFont="1" applyFill="1" applyBorder="1" applyAlignment="1" applyProtection="1">
      <alignment horizontal="center"/>
      <protection hidden="1"/>
    </xf>
    <xf numFmtId="169" fontId="73" fillId="0" borderId="0" xfId="1" applyNumberFormat="1" applyFont="1" applyBorder="1" applyAlignment="1" applyProtection="1">
      <alignment horizontal="center" vertical="center" textRotation="90"/>
      <protection hidden="1"/>
    </xf>
    <xf numFmtId="169" fontId="73" fillId="0" borderId="74" xfId="1" applyNumberFormat="1" applyFont="1" applyBorder="1" applyAlignment="1" applyProtection="1">
      <alignment horizontal="center" vertical="center" textRotation="90"/>
      <protection hidden="1"/>
    </xf>
    <xf numFmtId="165" fontId="2" fillId="13" borderId="89" xfId="1" applyNumberFormat="1" applyFont="1" applyFill="1" applyBorder="1" applyAlignment="1" applyProtection="1">
      <alignment horizontal="right" vertical="center"/>
      <protection hidden="1"/>
    </xf>
    <xf numFmtId="165" fontId="2" fillId="13" borderId="90" xfId="1" applyNumberFormat="1" applyFont="1" applyFill="1" applyBorder="1" applyAlignment="1" applyProtection="1">
      <alignment horizontal="right" vertical="center"/>
      <protection hidden="1"/>
    </xf>
    <xf numFmtId="165" fontId="2" fillId="4" borderId="75" xfId="1" applyNumberFormat="1" applyFont="1" applyFill="1" applyBorder="1" applyAlignment="1" applyProtection="1">
      <alignment horizontal="right" vertical="center"/>
      <protection hidden="1"/>
    </xf>
    <xf numFmtId="165" fontId="2" fillId="4" borderId="90" xfId="1" applyNumberFormat="1" applyFont="1" applyFill="1" applyBorder="1" applyAlignment="1" applyProtection="1">
      <alignment horizontal="right" vertical="center"/>
      <protection hidden="1"/>
    </xf>
    <xf numFmtId="164" fontId="2" fillId="0" borderId="91" xfId="1" applyFont="1" applyBorder="1" applyAlignment="1" applyProtection="1">
      <alignment horizontal="center"/>
      <protection hidden="1"/>
    </xf>
    <xf numFmtId="164" fontId="2" fillId="0" borderId="92" xfId="1" applyFont="1" applyBorder="1" applyAlignment="1" applyProtection="1">
      <alignment horizontal="center"/>
      <protection hidden="1"/>
    </xf>
    <xf numFmtId="164" fontId="2" fillId="0" borderId="54" xfId="1" applyFont="1" applyBorder="1" applyAlignment="1" applyProtection="1">
      <alignment horizontal="center"/>
      <protection hidden="1"/>
    </xf>
    <xf numFmtId="164" fontId="2" fillId="0" borderId="93" xfId="1" applyFont="1" applyBorder="1" applyAlignment="1" applyProtection="1">
      <alignment horizontal="center"/>
      <protection hidden="1"/>
    </xf>
    <xf numFmtId="164" fontId="2" fillId="0" borderId="94" xfId="1" applyFont="1" applyBorder="1" applyAlignment="1" applyProtection="1">
      <alignment horizontal="center" vertical="center"/>
      <protection hidden="1"/>
    </xf>
    <xf numFmtId="164" fontId="2" fillId="0" borderId="95" xfId="1" applyFont="1" applyBorder="1" applyAlignment="1" applyProtection="1">
      <alignment horizontal="center" vertical="center"/>
      <protection hidden="1"/>
    </xf>
    <xf numFmtId="164" fontId="2" fillId="4" borderId="54" xfId="1" applyFont="1" applyFill="1" applyBorder="1" applyAlignment="1" applyProtection="1">
      <alignment horizontal="center" vertical="center"/>
      <protection hidden="1"/>
    </xf>
    <xf numFmtId="164" fontId="2" fillId="4" borderId="88" xfId="1" applyFont="1" applyFill="1" applyBorder="1" applyAlignment="1" applyProtection="1">
      <alignment horizontal="center" vertical="center"/>
      <protection hidden="1"/>
    </xf>
    <xf numFmtId="164" fontId="54" fillId="0" borderId="96" xfId="1" applyFont="1" applyFill="1" applyBorder="1" applyAlignment="1" applyProtection="1">
      <alignment horizontal="center" vertical="center" wrapText="1"/>
      <protection hidden="1"/>
    </xf>
    <xf numFmtId="164" fontId="54" fillId="0" borderId="97" xfId="1" applyFont="1" applyFill="1" applyBorder="1" applyAlignment="1" applyProtection="1">
      <alignment horizontal="center" vertical="center" wrapText="1"/>
      <protection hidden="1"/>
    </xf>
    <xf numFmtId="164" fontId="54" fillId="0" borderId="36" xfId="1" applyFont="1" applyFill="1" applyBorder="1" applyAlignment="1" applyProtection="1">
      <alignment horizontal="center" vertical="center" wrapText="1"/>
      <protection hidden="1"/>
    </xf>
    <xf numFmtId="165" fontId="8" fillId="2" borderId="98" xfId="1" applyNumberFormat="1" applyFont="1" applyFill="1" applyBorder="1" applyAlignment="1" applyProtection="1">
      <alignment vertical="center"/>
      <protection hidden="1"/>
    </xf>
    <xf numFmtId="165" fontId="8" fillId="2" borderId="0" xfId="1" applyNumberFormat="1" applyFont="1" applyFill="1" applyBorder="1" applyAlignment="1" applyProtection="1">
      <alignment vertical="center"/>
      <protection hidden="1"/>
    </xf>
    <xf numFmtId="164" fontId="2" fillId="13" borderId="54" xfId="1" applyFont="1" applyFill="1" applyBorder="1" applyAlignment="1" applyProtection="1">
      <alignment horizontal="center" vertical="center"/>
      <protection hidden="1"/>
    </xf>
    <xf numFmtId="164" fontId="2" fillId="13" borderId="31" xfId="1" applyFont="1" applyFill="1" applyBorder="1" applyAlignment="1" applyProtection="1">
      <alignment horizontal="center" vertical="center"/>
      <protection hidden="1"/>
    </xf>
    <xf numFmtId="164" fontId="2" fillId="4" borderId="31" xfId="1" applyFont="1" applyFill="1" applyBorder="1" applyAlignment="1" applyProtection="1">
      <alignment horizontal="center" vertical="center"/>
      <protection hidden="1"/>
    </xf>
    <xf numFmtId="165" fontId="2" fillId="0" borderId="75" xfId="1" applyNumberFormat="1" applyFont="1" applyBorder="1" applyAlignment="1" applyProtection="1">
      <alignment horizontal="right" vertical="center"/>
      <protection hidden="1"/>
    </xf>
    <xf numFmtId="165" fontId="2" fillId="0" borderId="99" xfId="1" applyNumberFormat="1" applyFont="1" applyBorder="1" applyAlignment="1" applyProtection="1">
      <alignment horizontal="right" vertical="center"/>
      <protection hidden="1"/>
    </xf>
    <xf numFmtId="0" fontId="19" fillId="0" borderId="11" xfId="0" applyFont="1" applyBorder="1" applyAlignment="1" applyProtection="1">
      <alignment horizontal="center" vertical="center" wrapText="1"/>
      <protection hidden="1"/>
    </xf>
    <xf numFmtId="0" fontId="19" fillId="0" borderId="26" xfId="0" applyFont="1" applyBorder="1" applyAlignment="1" applyProtection="1">
      <alignment horizontal="center" vertical="center" wrapText="1"/>
      <protection hidden="1"/>
    </xf>
    <xf numFmtId="165" fontId="2" fillId="13" borderId="75" xfId="1" applyNumberFormat="1" applyFont="1" applyFill="1" applyBorder="1" applyAlignment="1" applyProtection="1">
      <alignment horizontal="right" vertical="center"/>
      <protection hidden="1"/>
    </xf>
    <xf numFmtId="0" fontId="67" fillId="2" borderId="0" xfId="0" applyFont="1" applyFill="1" applyBorder="1" applyAlignment="1" applyProtection="1">
      <alignment horizontal="center" vertical="center" wrapText="1"/>
      <protection hidden="1"/>
    </xf>
    <xf numFmtId="0" fontId="67" fillId="2" borderId="88" xfId="0" applyFont="1" applyFill="1" applyBorder="1" applyAlignment="1" applyProtection="1">
      <alignment horizontal="center" vertical="center" wrapText="1"/>
      <protection hidden="1"/>
    </xf>
    <xf numFmtId="164" fontId="91" fillId="0" borderId="100" xfId="1" applyFont="1" applyFill="1" applyBorder="1" applyAlignment="1" applyProtection="1">
      <alignment horizontal="center" wrapText="1"/>
      <protection hidden="1"/>
    </xf>
    <xf numFmtId="164" fontId="91" fillId="0" borderId="101" xfId="1" applyFont="1" applyFill="1" applyBorder="1" applyAlignment="1" applyProtection="1">
      <alignment horizontal="center" wrapText="1"/>
      <protection hidden="1"/>
    </xf>
    <xf numFmtId="164" fontId="125" fillId="0" borderId="102" xfId="1" applyFont="1" applyFill="1" applyBorder="1" applyAlignment="1" applyProtection="1">
      <alignment horizontal="center" vertical="center" wrapText="1"/>
      <protection hidden="1"/>
    </xf>
    <xf numFmtId="164" fontId="125" fillId="0" borderId="103" xfId="1" applyFont="1" applyFill="1" applyBorder="1" applyAlignment="1" applyProtection="1">
      <alignment horizontal="center" vertical="center" wrapText="1"/>
      <protection hidden="1"/>
    </xf>
    <xf numFmtId="164" fontId="125" fillId="0" borderId="33" xfId="1" applyFont="1" applyFill="1" applyBorder="1" applyAlignment="1" applyProtection="1">
      <alignment horizontal="center" vertical="center" wrapText="1"/>
      <protection hidden="1"/>
    </xf>
    <xf numFmtId="164" fontId="125" fillId="0" borderId="15" xfId="1" applyFont="1" applyFill="1" applyBorder="1" applyAlignment="1" applyProtection="1">
      <alignment horizontal="center" vertical="center" wrapText="1"/>
      <protection hidden="1"/>
    </xf>
    <xf numFmtId="164" fontId="54" fillId="0" borderId="0" xfId="1" applyFont="1" applyFill="1" applyBorder="1" applyAlignment="1" applyProtection="1">
      <alignment horizontal="left" vertical="center" wrapText="1"/>
      <protection hidden="1"/>
    </xf>
    <xf numFmtId="164" fontId="54" fillId="0" borderId="74" xfId="1" applyFont="1" applyFill="1" applyBorder="1" applyAlignment="1" applyProtection="1">
      <alignment horizontal="left" vertical="center" wrapText="1"/>
      <protection hidden="1"/>
    </xf>
    <xf numFmtId="169" fontId="54" fillId="0" borderId="0" xfId="1" applyNumberFormat="1" applyFont="1" applyFill="1" applyBorder="1" applyAlignment="1" applyProtection="1">
      <alignment horizontal="center" vertical="center" wrapText="1"/>
      <protection hidden="1"/>
    </xf>
    <xf numFmtId="164" fontId="58" fillId="14" borderId="0" xfId="1" applyFont="1" applyFill="1" applyBorder="1" applyAlignment="1" applyProtection="1">
      <alignment horizontal="left" vertical="center" wrapText="1"/>
      <protection hidden="1"/>
    </xf>
    <xf numFmtId="0" fontId="9" fillId="0" borderId="2" xfId="0" applyFont="1" applyBorder="1" applyAlignment="1" applyProtection="1">
      <alignment horizontal="center"/>
      <protection hidden="1"/>
    </xf>
    <xf numFmtId="0" fontId="9" fillId="0" borderId="18" xfId="0" applyFont="1" applyBorder="1" applyAlignment="1" applyProtection="1">
      <alignment horizontal="center"/>
      <protection hidden="1"/>
    </xf>
    <xf numFmtId="0" fontId="9" fillId="0" borderId="9" xfId="0" applyFont="1" applyBorder="1" applyAlignment="1" applyProtection="1">
      <alignment horizontal="center"/>
      <protection hidden="1"/>
    </xf>
    <xf numFmtId="0" fontId="9" fillId="0" borderId="6" xfId="0" applyFont="1" applyBorder="1" applyAlignment="1" applyProtection="1">
      <alignment horizontal="center"/>
      <protection hidden="1"/>
    </xf>
    <xf numFmtId="0" fontId="9" fillId="0" borderId="10" xfId="0" applyFont="1" applyBorder="1" applyAlignment="1" applyProtection="1">
      <alignment horizontal="center"/>
      <protection hidden="1"/>
    </xf>
    <xf numFmtId="0" fontId="7" fillId="0" borderId="0" xfId="0" applyFont="1" applyAlignment="1" applyProtection="1">
      <alignment horizontal="center"/>
      <protection hidden="1"/>
    </xf>
    <xf numFmtId="0" fontId="10" fillId="4" borderId="88" xfId="0" applyFont="1" applyFill="1" applyBorder="1" applyAlignment="1" applyProtection="1">
      <alignment horizontal="center"/>
      <protection hidden="1"/>
    </xf>
    <xf numFmtId="0" fontId="64" fillId="0" borderId="11" xfId="0" applyFont="1" applyBorder="1" applyAlignment="1" applyProtection="1">
      <alignment horizontal="center" vertical="center"/>
      <protection hidden="1"/>
    </xf>
    <xf numFmtId="0" fontId="64" fillId="0" borderId="26" xfId="0" applyFont="1" applyBorder="1" applyAlignment="1" applyProtection="1">
      <alignment horizontal="center" vertical="center"/>
      <protection hidden="1"/>
    </xf>
    <xf numFmtId="167" fontId="3" fillId="0" borderId="104" xfId="1" applyNumberFormat="1" applyFont="1" applyFill="1" applyBorder="1" applyAlignment="1" applyProtection="1">
      <alignment horizontal="right" vertical="center" wrapText="1"/>
      <protection hidden="1"/>
    </xf>
    <xf numFmtId="0" fontId="0" fillId="0" borderId="105" xfId="0" applyBorder="1" applyAlignment="1" applyProtection="1">
      <alignment vertical="center" wrapText="1"/>
      <protection hidden="1"/>
    </xf>
    <xf numFmtId="0" fontId="130" fillId="36" borderId="104" xfId="0" applyFont="1" applyFill="1" applyBorder="1" applyAlignment="1" applyProtection="1">
      <alignment vertical="center" wrapText="1"/>
      <protection hidden="1"/>
    </xf>
    <xf numFmtId="0" fontId="131" fillId="36" borderId="104" xfId="0" applyFont="1" applyFill="1" applyBorder="1" applyAlignment="1" applyProtection="1">
      <alignment wrapText="1"/>
      <protection hidden="1"/>
    </xf>
    <xf numFmtId="0" fontId="132" fillId="37" borderId="0" xfId="0" applyFont="1" applyFill="1" applyBorder="1" applyAlignment="1" applyProtection="1">
      <alignment vertical="center" wrapText="1"/>
      <protection hidden="1"/>
    </xf>
    <xf numFmtId="0" fontId="0" fillId="37" borderId="0" xfId="0" applyFill="1" applyAlignment="1" applyProtection="1">
      <alignment wrapText="1"/>
      <protection hidden="1"/>
    </xf>
    <xf numFmtId="0" fontId="133" fillId="33" borderId="0" xfId="0" applyFont="1" applyFill="1" applyBorder="1" applyAlignment="1" applyProtection="1">
      <alignment horizontal="center"/>
      <protection hidden="1"/>
    </xf>
    <xf numFmtId="0" fontId="0" fillId="33" borderId="0" xfId="0" applyFill="1" applyAlignment="1" applyProtection="1">
      <alignment horizontal="center"/>
      <protection hidden="1"/>
    </xf>
    <xf numFmtId="0" fontId="9" fillId="9" borderId="61" xfId="0" applyFont="1" applyFill="1" applyBorder="1" applyAlignment="1" applyProtection="1">
      <alignment horizontal="center" vertical="center"/>
      <protection hidden="1"/>
    </xf>
    <xf numFmtId="0" fontId="9" fillId="0" borderId="61" xfId="0" applyFont="1" applyBorder="1" applyAlignment="1" applyProtection="1">
      <alignment horizontal="center"/>
      <protection hidden="1"/>
    </xf>
    <xf numFmtId="0" fontId="9" fillId="0" borderId="62" xfId="0" applyFont="1" applyBorder="1" applyAlignment="1" applyProtection="1">
      <alignment horizontal="center" wrapText="1"/>
      <protection hidden="1"/>
    </xf>
    <xf numFmtId="0" fontId="9" fillId="0" borderId="63" xfId="0" applyFont="1" applyBorder="1" applyAlignment="1" applyProtection="1">
      <alignment horizontal="center" wrapText="1"/>
      <protection hidden="1"/>
    </xf>
    <xf numFmtId="0" fontId="134" fillId="0" borderId="62" xfId="0" applyFont="1" applyBorder="1" applyAlignment="1" applyProtection="1">
      <alignment horizontal="center" vertical="center" wrapText="1"/>
      <protection hidden="1"/>
    </xf>
    <xf numFmtId="0" fontId="134" fillId="0" borderId="107" xfId="0" applyFont="1" applyBorder="1" applyAlignment="1" applyProtection="1">
      <alignment horizontal="center" vertical="center" wrapText="1"/>
      <protection hidden="1"/>
    </xf>
    <xf numFmtId="0" fontId="10" fillId="4" borderId="106" xfId="0" applyFont="1" applyFill="1" applyBorder="1" applyAlignment="1" applyProtection="1">
      <alignment horizontal="center"/>
      <protection hidden="1"/>
    </xf>
    <xf numFmtId="0" fontId="15" fillId="30" borderId="0" xfId="0" applyFont="1" applyFill="1" applyAlignment="1" applyProtection="1">
      <alignment horizontal="center"/>
      <protection hidden="1"/>
    </xf>
    <xf numFmtId="164" fontId="56" fillId="4" borderId="0" xfId="1" applyFont="1" applyFill="1" applyBorder="1" applyAlignment="1" applyProtection="1">
      <alignment horizontal="left" vertical="center" wrapText="1"/>
      <protection hidden="1"/>
    </xf>
    <xf numFmtId="0" fontId="86" fillId="0" borderId="0" xfId="0" applyFont="1" applyFill="1" applyAlignment="1" applyProtection="1">
      <alignment horizontal="center" vertical="center"/>
      <protection hidden="1"/>
    </xf>
    <xf numFmtId="0" fontId="71" fillId="0" borderId="0" xfId="0" applyFont="1" applyAlignment="1" applyProtection="1">
      <alignment horizontal="center" vertical="center"/>
    </xf>
    <xf numFmtId="169" fontId="58" fillId="4" borderId="0" xfId="1" applyNumberFormat="1" applyFont="1" applyFill="1" applyBorder="1" applyAlignment="1" applyProtection="1">
      <alignment horizontal="center" vertical="center" wrapText="1"/>
      <protection hidden="1"/>
    </xf>
    <xf numFmtId="0" fontId="2" fillId="0" borderId="108" xfId="0" applyFont="1" applyBorder="1" applyAlignment="1" applyProtection="1">
      <alignment horizontal="center"/>
    </xf>
    <xf numFmtId="0" fontId="2" fillId="0" borderId="109" xfId="0" applyFont="1" applyBorder="1" applyAlignment="1" applyProtection="1">
      <alignment horizontal="center"/>
    </xf>
    <xf numFmtId="0" fontId="2" fillId="0" borderId="52" xfId="0" applyFont="1" applyBorder="1" applyAlignment="1" applyProtection="1">
      <alignment horizontal="center"/>
    </xf>
    <xf numFmtId="0" fontId="4" fillId="0" borderId="108" xfId="0" applyFont="1" applyBorder="1" applyAlignment="1" applyProtection="1">
      <alignment horizontal="center"/>
    </xf>
    <xf numFmtId="0" fontId="4" fillId="0" borderId="52" xfId="0" applyFont="1" applyBorder="1" applyAlignment="1" applyProtection="1">
      <alignment horizontal="center"/>
    </xf>
    <xf numFmtId="0" fontId="7" fillId="30" borderId="110" xfId="0" applyFont="1" applyFill="1" applyBorder="1" applyAlignment="1" applyProtection="1">
      <alignment horizontal="center" vertical="center" textRotation="90"/>
    </xf>
    <xf numFmtId="0" fontId="7" fillId="30" borderId="111" xfId="0" applyFont="1" applyFill="1" applyBorder="1" applyAlignment="1" applyProtection="1">
      <alignment horizontal="center" vertical="center" textRotation="90"/>
    </xf>
    <xf numFmtId="0" fontId="7" fillId="30" borderId="112" xfId="0" applyFont="1" applyFill="1" applyBorder="1" applyAlignment="1" applyProtection="1">
      <alignment horizontal="center" vertical="center" textRotation="90"/>
    </xf>
    <xf numFmtId="0" fontId="0" fillId="31" borderId="0" xfId="0" applyFill="1" applyAlignment="1" applyProtection="1">
      <alignment vertical="center"/>
    </xf>
    <xf numFmtId="0" fontId="0" fillId="31" borderId="74" xfId="0" applyFill="1" applyBorder="1" applyAlignment="1" applyProtection="1">
      <alignment vertical="center"/>
    </xf>
    <xf numFmtId="0" fontId="96" fillId="0" borderId="0" xfId="0" applyFont="1" applyAlignment="1" applyProtection="1">
      <alignment horizontal="right" vertical="center"/>
    </xf>
    <xf numFmtId="0" fontId="96" fillId="0" borderId="74" xfId="0" applyFont="1" applyBorder="1" applyAlignment="1" applyProtection="1">
      <alignment horizontal="right" vertical="center"/>
    </xf>
    <xf numFmtId="0" fontId="109" fillId="12" borderId="0" xfId="0" applyFont="1" applyFill="1" applyAlignment="1" applyProtection="1">
      <alignment horizontal="center" vertical="center"/>
    </xf>
    <xf numFmtId="0" fontId="109" fillId="12" borderId="74" xfId="0" applyFont="1" applyFill="1" applyBorder="1" applyAlignment="1" applyProtection="1">
      <alignment horizontal="center" vertical="center"/>
    </xf>
    <xf numFmtId="164" fontId="56" fillId="0" borderId="0" xfId="1" applyFont="1" applyFill="1" applyBorder="1" applyAlignment="1" applyProtection="1">
      <alignment horizontal="left" vertical="center" wrapText="1"/>
      <protection hidden="1"/>
    </xf>
    <xf numFmtId="164" fontId="56" fillId="0" borderId="74" xfId="1" applyFont="1" applyFill="1" applyBorder="1" applyAlignment="1" applyProtection="1">
      <alignment horizontal="left" vertical="center" wrapText="1"/>
      <protection hidden="1"/>
    </xf>
    <xf numFmtId="14" fontId="3" fillId="0" borderId="113" xfId="0" applyNumberFormat="1" applyFont="1" applyFill="1" applyBorder="1" applyAlignment="1" applyProtection="1">
      <alignment vertical="center"/>
      <protection locked="0"/>
    </xf>
    <xf numFmtId="14" fontId="3" fillId="0" borderId="114" xfId="0" applyNumberFormat="1" applyFont="1" applyFill="1" applyBorder="1" applyAlignment="1" applyProtection="1">
      <alignment vertical="center"/>
      <protection locked="0"/>
    </xf>
    <xf numFmtId="0" fontId="0" fillId="0" borderId="115" xfId="0" applyBorder="1" applyAlignment="1" applyProtection="1">
      <alignment horizontal="center" vertical="center"/>
      <protection locked="0"/>
    </xf>
    <xf numFmtId="0" fontId="0" fillId="0" borderId="76" xfId="0" applyBorder="1" applyAlignment="1" applyProtection="1">
      <alignment horizontal="center" vertical="center"/>
      <protection locked="0"/>
    </xf>
    <xf numFmtId="0" fontId="0" fillId="0" borderId="116" xfId="0" applyBorder="1" applyAlignment="1" applyProtection="1">
      <alignment horizontal="center" vertical="center"/>
      <protection locked="0"/>
    </xf>
    <xf numFmtId="0" fontId="0" fillId="0" borderId="117" xfId="0" applyBorder="1" applyAlignment="1" applyProtection="1">
      <alignment horizontal="center" vertical="center"/>
      <protection locked="0"/>
    </xf>
    <xf numFmtId="0" fontId="18" fillId="0" borderId="103" xfId="0" applyFont="1" applyBorder="1" applyAlignment="1" applyProtection="1">
      <alignment horizontal="center" vertical="center"/>
    </xf>
    <xf numFmtId="0" fontId="18" fillId="0" borderId="118" xfId="0" applyFont="1" applyBorder="1" applyAlignment="1" applyProtection="1">
      <alignment horizontal="center" vertical="center"/>
    </xf>
    <xf numFmtId="49" fontId="110" fillId="0" borderId="119" xfId="2" applyNumberFormat="1" applyFont="1" applyBorder="1" applyAlignment="1" applyProtection="1">
      <alignment horizontal="center" vertical="center"/>
    </xf>
    <xf numFmtId="49" fontId="110" fillId="0" borderId="120" xfId="2" applyNumberFormat="1" applyFont="1" applyBorder="1" applyAlignment="1" applyProtection="1">
      <alignment horizontal="center" vertical="center"/>
    </xf>
    <xf numFmtId="49" fontId="110" fillId="0" borderId="119" xfId="0" applyNumberFormat="1" applyFont="1" applyBorder="1" applyAlignment="1" applyProtection="1">
      <alignment horizontal="center" vertical="center" wrapText="1"/>
    </xf>
    <xf numFmtId="49" fontId="110" fillId="0" borderId="120" xfId="0" applyNumberFormat="1" applyFont="1" applyBorder="1" applyAlignment="1" applyProtection="1">
      <alignment horizontal="center" vertical="center" wrapText="1"/>
    </xf>
    <xf numFmtId="0" fontId="9" fillId="0" borderId="121" xfId="0" applyFont="1" applyBorder="1" applyProtection="1"/>
    <xf numFmtId="0" fontId="9" fillId="0" borderId="122" xfId="0" applyFont="1" applyBorder="1" applyProtection="1"/>
    <xf numFmtId="0" fontId="9" fillId="33" borderId="130" xfId="0" applyFont="1" applyFill="1" applyBorder="1" applyProtection="1">
      <protection locked="0"/>
    </xf>
    <xf numFmtId="1" fontId="66" fillId="33" borderId="0" xfId="0" applyNumberFormat="1" applyFont="1" applyFill="1" applyAlignment="1" applyProtection="1">
      <alignment horizontal="center"/>
    </xf>
    <xf numFmtId="0" fontId="15" fillId="33" borderId="0" xfId="0" applyFont="1" applyFill="1" applyProtection="1">
      <protection locked="0"/>
    </xf>
    <xf numFmtId="168" fontId="15" fillId="33" borderId="0" xfId="0" applyNumberFormat="1" applyFont="1" applyFill="1" applyProtection="1">
      <protection locked="0"/>
    </xf>
    <xf numFmtId="0" fontId="69" fillId="33" borderId="0" xfId="0" applyFont="1" applyFill="1" applyAlignment="1" applyProtection="1">
      <alignment horizontal="center" vertical="center"/>
    </xf>
    <xf numFmtId="0" fontId="12" fillId="0" borderId="0" xfId="0" applyFont="1" applyFill="1" applyAlignment="1" applyProtection="1">
      <alignment horizontal="center"/>
    </xf>
    <xf numFmtId="0" fontId="68" fillId="33" borderId="0" xfId="0" applyFont="1" applyFill="1" applyAlignment="1" applyProtection="1">
      <alignment horizontal="center" vertical="center"/>
    </xf>
    <xf numFmtId="0" fontId="70" fillId="33" borderId="0" xfId="0" applyFont="1" applyFill="1" applyAlignment="1" applyProtection="1">
      <alignment horizontal="center"/>
    </xf>
    <xf numFmtId="0" fontId="9" fillId="33" borderId="0" xfId="0" applyFont="1" applyFill="1" applyProtection="1">
      <protection locked="0"/>
    </xf>
    <xf numFmtId="0" fontId="9" fillId="0" borderId="9" xfId="0" applyFont="1" applyBorder="1" applyAlignment="1" applyProtection="1">
      <alignment horizontal="center" vertical="center"/>
    </xf>
    <xf numFmtId="0" fontId="9" fillId="0" borderId="6" xfId="0" applyFont="1" applyBorder="1" applyAlignment="1" applyProtection="1">
      <alignment horizontal="center" vertical="center"/>
    </xf>
    <xf numFmtId="0" fontId="9" fillId="0" borderId="10" xfId="0" applyFont="1" applyBorder="1" applyAlignment="1" applyProtection="1">
      <alignment horizontal="center" vertical="center"/>
    </xf>
    <xf numFmtId="0" fontId="9" fillId="0" borderId="9" xfId="0" applyFont="1" applyBorder="1" applyAlignment="1" applyProtection="1">
      <alignment horizontal="center"/>
    </xf>
    <xf numFmtId="0" fontId="9" fillId="0" borderId="10" xfId="0" applyFont="1" applyBorder="1" applyAlignment="1" applyProtection="1">
      <alignment horizontal="center"/>
    </xf>
    <xf numFmtId="0" fontId="9" fillId="0" borderId="54" xfId="0" applyFont="1" applyBorder="1" applyAlignment="1" applyProtection="1">
      <alignment horizontal="center"/>
    </xf>
    <xf numFmtId="0" fontId="9" fillId="0" borderId="31" xfId="0" applyFont="1" applyBorder="1" applyAlignment="1" applyProtection="1">
      <alignment horizontal="center"/>
    </xf>
    <xf numFmtId="0" fontId="9" fillId="0" borderId="11" xfId="0" applyFont="1" applyBorder="1" applyAlignment="1" applyProtection="1">
      <alignment horizontal="center" vertical="center"/>
    </xf>
    <xf numFmtId="0" fontId="9" fillId="0" borderId="26" xfId="0" applyFont="1" applyBorder="1" applyAlignment="1" applyProtection="1">
      <alignment horizontal="center" vertical="center"/>
    </xf>
    <xf numFmtId="167" fontId="32" fillId="0" borderId="11" xfId="0" applyNumberFormat="1" applyFont="1" applyBorder="1" applyAlignment="1" applyProtection="1">
      <alignment vertical="center"/>
      <protection hidden="1"/>
    </xf>
    <xf numFmtId="167" fontId="32" fillId="0" borderId="26" xfId="0" applyNumberFormat="1" applyFont="1" applyBorder="1" applyAlignment="1" applyProtection="1">
      <alignment vertical="center"/>
      <protection hidden="1"/>
    </xf>
    <xf numFmtId="9" fontId="30" fillId="0" borderId="11" xfId="0" applyNumberFormat="1" applyFont="1" applyBorder="1" applyAlignment="1" applyProtection="1">
      <alignment horizontal="center" vertical="center"/>
      <protection hidden="1"/>
    </xf>
    <xf numFmtId="9" fontId="30" fillId="0" borderId="26" xfId="0" applyNumberFormat="1" applyFont="1" applyBorder="1" applyAlignment="1" applyProtection="1">
      <alignment horizontal="center" vertical="center"/>
      <protection hidden="1"/>
    </xf>
    <xf numFmtId="0" fontId="30" fillId="0" borderId="11" xfId="0" applyFont="1" applyBorder="1" applyAlignment="1" applyProtection="1">
      <alignment vertical="center" wrapText="1"/>
      <protection hidden="1"/>
    </xf>
    <xf numFmtId="0" fontId="30" fillId="0" borderId="26" xfId="0" applyFont="1" applyBorder="1" applyAlignment="1" applyProtection="1">
      <alignment vertical="center" wrapText="1"/>
      <protection hidden="1"/>
    </xf>
    <xf numFmtId="0" fontId="30" fillId="0" borderId="2" xfId="0" applyFont="1" applyBorder="1" applyAlignment="1" applyProtection="1">
      <alignment vertical="center" wrapText="1"/>
      <protection hidden="1"/>
    </xf>
    <xf numFmtId="0" fontId="30" fillId="0" borderId="54" xfId="0" applyFont="1" applyBorder="1" applyAlignment="1" applyProtection="1">
      <alignment vertical="center" wrapText="1"/>
      <protection hidden="1"/>
    </xf>
    <xf numFmtId="1" fontId="30" fillId="0" borderId="11" xfId="0" applyNumberFormat="1" applyFont="1" applyBorder="1" applyAlignment="1" applyProtection="1">
      <alignment horizontal="center" vertical="center"/>
      <protection hidden="1"/>
    </xf>
    <xf numFmtId="1" fontId="30" fillId="0" borderId="26" xfId="0" applyNumberFormat="1" applyFont="1" applyBorder="1" applyAlignment="1" applyProtection="1">
      <alignment horizontal="center" vertical="center"/>
      <protection hidden="1"/>
    </xf>
    <xf numFmtId="164" fontId="23" fillId="14" borderId="103" xfId="1" applyFont="1" applyFill="1" applyBorder="1" applyAlignment="1" applyProtection="1">
      <alignment horizontal="center" vertical="center"/>
      <protection hidden="1"/>
    </xf>
    <xf numFmtId="164" fontId="23" fillId="14" borderId="16" xfId="1" applyFont="1" applyFill="1" applyBorder="1" applyAlignment="1" applyProtection="1">
      <alignment horizontal="center" vertical="center"/>
      <protection hidden="1"/>
    </xf>
    <xf numFmtId="0" fontId="23" fillId="4" borderId="102" xfId="0" applyFont="1" applyFill="1" applyBorder="1" applyAlignment="1" applyProtection="1">
      <alignment vertical="center"/>
      <protection hidden="1"/>
    </xf>
    <xf numFmtId="0" fontId="23" fillId="4" borderId="123" xfId="0" applyFont="1" applyFill="1" applyBorder="1" applyAlignment="1" applyProtection="1">
      <alignment vertical="center"/>
      <protection hidden="1"/>
    </xf>
    <xf numFmtId="0" fontId="23" fillId="4" borderId="5" xfId="0" applyFont="1" applyFill="1" applyBorder="1" applyAlignment="1" applyProtection="1">
      <alignment vertical="center"/>
      <protection hidden="1"/>
    </xf>
    <xf numFmtId="0" fontId="23" fillId="4" borderId="0" xfId="0" applyFont="1" applyFill="1" applyBorder="1" applyAlignment="1" applyProtection="1">
      <alignment vertical="center"/>
      <protection hidden="1"/>
    </xf>
    <xf numFmtId="49" fontId="55" fillId="14" borderId="124" xfId="0" applyNumberFormat="1" applyFont="1" applyFill="1" applyBorder="1" applyAlignment="1" applyProtection="1">
      <alignment horizontal="center" vertical="center" wrapText="1"/>
      <protection hidden="1"/>
    </xf>
    <xf numFmtId="49" fontId="55" fillId="14" borderId="125" xfId="0" applyNumberFormat="1" applyFont="1" applyFill="1" applyBorder="1" applyAlignment="1" applyProtection="1">
      <alignment horizontal="center" vertical="center" wrapText="1"/>
      <protection hidden="1"/>
    </xf>
    <xf numFmtId="49" fontId="15" fillId="14" borderId="126" xfId="0" applyNumberFormat="1" applyFont="1" applyFill="1" applyBorder="1" applyAlignment="1" applyProtection="1">
      <alignment horizontal="center" vertical="center" wrapText="1"/>
    </xf>
    <xf numFmtId="49" fontId="15" fillId="14" borderId="127" xfId="0" applyNumberFormat="1" applyFont="1" applyFill="1" applyBorder="1" applyAlignment="1" applyProtection="1">
      <alignment horizontal="center" wrapText="1"/>
    </xf>
    <xf numFmtId="49" fontId="15" fillId="14" borderId="128" xfId="0" applyNumberFormat="1" applyFont="1" applyFill="1" applyBorder="1" applyAlignment="1" applyProtection="1">
      <alignment horizontal="center" wrapText="1"/>
    </xf>
    <xf numFmtId="49" fontId="15" fillId="14" borderId="129" xfId="0" applyNumberFormat="1" applyFont="1" applyFill="1" applyBorder="1" applyAlignment="1" applyProtection="1">
      <alignment horizontal="center" wrapText="1"/>
    </xf>
    <xf numFmtId="0" fontId="55" fillId="34" borderId="124" xfId="0" applyFont="1" applyFill="1" applyBorder="1" applyAlignment="1" applyProtection="1">
      <alignment horizontal="center" vertical="center" wrapText="1"/>
      <protection hidden="1"/>
    </xf>
    <xf numFmtId="0" fontId="55" fillId="34" borderId="125" xfId="0" applyFont="1" applyFill="1" applyBorder="1" applyAlignment="1" applyProtection="1">
      <alignment horizontal="center" vertical="center" wrapText="1"/>
      <protection hidden="1"/>
    </xf>
    <xf numFmtId="0" fontId="15" fillId="34" borderId="126" xfId="0" applyFont="1" applyFill="1" applyBorder="1" applyAlignment="1" applyProtection="1">
      <alignment horizontal="center" vertical="center" wrapText="1"/>
    </xf>
    <xf numFmtId="0" fontId="15" fillId="34" borderId="127" xfId="0" applyFont="1" applyFill="1" applyBorder="1" applyAlignment="1" applyProtection="1">
      <alignment horizontal="center" wrapText="1"/>
    </xf>
    <xf numFmtId="0" fontId="15" fillId="34" borderId="128" xfId="0" applyFont="1" applyFill="1" applyBorder="1" applyAlignment="1" applyProtection="1">
      <alignment horizontal="center" wrapText="1"/>
    </xf>
    <xf numFmtId="0" fontId="15" fillId="34" borderId="129" xfId="0" applyFont="1" applyFill="1" applyBorder="1" applyAlignment="1" applyProtection="1">
      <alignment horizontal="center" wrapText="1"/>
    </xf>
    <xf numFmtId="0" fontId="17" fillId="16" borderId="124" xfId="0" applyFont="1" applyFill="1" applyBorder="1" applyAlignment="1" applyProtection="1">
      <alignment horizontal="center" vertical="center" wrapText="1"/>
      <protection hidden="1"/>
    </xf>
    <xf numFmtId="0" fontId="17" fillId="16" borderId="125" xfId="0" applyFont="1" applyFill="1" applyBorder="1" applyAlignment="1" applyProtection="1">
      <alignment horizontal="center" vertical="center" wrapText="1"/>
      <protection hidden="1"/>
    </xf>
    <xf numFmtId="0" fontId="9" fillId="16" borderId="126" xfId="0" applyFont="1" applyFill="1" applyBorder="1" applyAlignment="1" applyProtection="1">
      <alignment horizontal="center" wrapText="1"/>
    </xf>
    <xf numFmtId="0" fontId="9" fillId="16" borderId="127" xfId="0" applyFont="1" applyFill="1" applyBorder="1" applyAlignment="1" applyProtection="1">
      <alignment horizontal="center" wrapText="1"/>
    </xf>
    <xf numFmtId="0" fontId="9" fillId="16" borderId="128" xfId="0" applyFont="1" applyFill="1" applyBorder="1" applyAlignment="1" applyProtection="1">
      <alignment horizontal="center" wrapText="1"/>
    </xf>
    <xf numFmtId="0" fontId="9" fillId="16" borderId="129" xfId="0" applyFont="1" applyFill="1" applyBorder="1" applyAlignment="1" applyProtection="1">
      <alignment horizontal="center" wrapText="1"/>
    </xf>
    <xf numFmtId="10" fontId="119" fillId="14" borderId="0" xfId="2" applyNumberFormat="1" applyFont="1" applyFill="1" applyAlignment="1" applyProtection="1">
      <alignment horizontal="right"/>
      <protection hidden="1"/>
    </xf>
    <xf numFmtId="0" fontId="0" fillId="0" borderId="0" xfId="0" applyAlignment="1" applyProtection="1"/>
    <xf numFmtId="0" fontId="119" fillId="14" borderId="0" xfId="0" applyFont="1" applyFill="1" applyAlignment="1" applyProtection="1">
      <alignment vertical="center" wrapText="1"/>
      <protection hidden="1"/>
    </xf>
    <xf numFmtId="0" fontId="7" fillId="0" borderId="0" xfId="0" applyFont="1" applyAlignment="1" applyProtection="1">
      <alignment vertical="center" wrapText="1"/>
    </xf>
    <xf numFmtId="0" fontId="119" fillId="34" borderId="0" xfId="0" applyFont="1" applyFill="1" applyAlignment="1" applyProtection="1">
      <alignment vertical="center" wrapText="1"/>
      <protection hidden="1"/>
    </xf>
    <xf numFmtId="0" fontId="7" fillId="34" borderId="0" xfId="0" applyFont="1" applyFill="1" applyAlignment="1" applyProtection="1">
      <alignment vertical="center" wrapText="1"/>
    </xf>
    <xf numFmtId="0" fontId="119" fillId="16" borderId="0" xfId="0" applyFont="1" applyFill="1" applyAlignment="1" applyProtection="1">
      <alignment vertical="center" wrapText="1"/>
      <protection hidden="1"/>
    </xf>
    <xf numFmtId="0" fontId="7" fillId="16" borderId="0" xfId="0" applyFont="1" applyFill="1" applyAlignment="1" applyProtection="1">
      <alignment vertical="center" wrapText="1"/>
    </xf>
  </cellXfs>
  <cellStyles count="5">
    <cellStyle name="Collegamento ipertestuale" xfId="3" builtinId="8" hidden="1"/>
    <cellStyle name="Collegamento ipertestuale visitato" xfId="4" builtinId="9" hidden="1"/>
    <cellStyle name="Migliaia" xfId="2" builtinId="3"/>
    <cellStyle name="Migliaia [0]" xfId="1" builtinId="6"/>
    <cellStyle name="Normale" xfId="0" builtinId="0"/>
  </cellStyles>
  <dxfs count="0"/>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A50021"/>
      <rgbColor rgb="00FFFFFF"/>
      <rgbColor rgb="00FF5050"/>
      <rgbColor rgb="0099FF99"/>
      <rgbColor rgb="000000FF"/>
      <rgbColor rgb="00FFFF66"/>
      <rgbColor rgb="00FF99CC"/>
      <rgbColor rgb="0066FFFF"/>
      <rgbColor rgb="00FF0000"/>
      <rgbColor rgb="0033CC33"/>
      <rgbColor rgb="00000080"/>
      <rgbColor rgb="00808000"/>
      <rgbColor rgb="00800080"/>
      <rgbColor rgb="0033CCCC"/>
      <rgbColor rgb="00F8F8F8"/>
      <rgbColor rgb="00C0C0C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FFCC"/>
      <rgbColor rgb="003366FF"/>
      <rgbColor rgb="0000FFFF"/>
      <rgbColor rgb="00CCFF33"/>
      <rgbColor rgb="00FFCC99"/>
      <rgbColor rgb="00FFCC00"/>
      <rgbColor rgb="00FF9966"/>
      <rgbColor rgb="00666699"/>
      <rgbColor rgb="00EAEAEA"/>
      <rgbColor rgb="00003366"/>
      <rgbColor rgb="0000FF00"/>
      <rgbColor rgb="00003300"/>
      <rgbColor rgb="00333300"/>
      <rgbColor rgb="00993300"/>
      <rgbColor rgb="00993366"/>
      <rgbColor rgb="00333399"/>
      <rgbColor rgb="00B2B2B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theme" Target="theme/theme1.xml"/><Relationship Id="rId12" Type="http://schemas.openxmlformats.org/officeDocument/2006/relationships/styles" Target="styles.xml"/><Relationship Id="rId13" Type="http://schemas.openxmlformats.org/officeDocument/2006/relationships/sharedStrings" Target="sharedStrings.xml"/><Relationship Id="rId14"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177800</xdr:colOff>
      <xdr:row>0</xdr:row>
      <xdr:rowOff>12700</xdr:rowOff>
    </xdr:from>
    <xdr:to>
      <xdr:col>3</xdr:col>
      <xdr:colOff>228600</xdr:colOff>
      <xdr:row>2</xdr:row>
      <xdr:rowOff>165100</xdr:rowOff>
    </xdr:to>
    <xdr:pic>
      <xdr:nvPicPr>
        <xdr:cNvPr id="19838" name="Picture 2199"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0" y="12700"/>
          <a:ext cx="1384300" cy="5334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114300</xdr:colOff>
      <xdr:row>0</xdr:row>
      <xdr:rowOff>0</xdr:rowOff>
    </xdr:from>
    <xdr:to>
      <xdr:col>8</xdr:col>
      <xdr:colOff>508000</xdr:colOff>
      <xdr:row>2</xdr:row>
      <xdr:rowOff>127000</xdr:rowOff>
    </xdr:to>
    <xdr:pic>
      <xdr:nvPicPr>
        <xdr:cNvPr id="3238" name="Picture 18"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87900" y="0"/>
          <a:ext cx="1092200" cy="4953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0</xdr:row>
      <xdr:rowOff>38100</xdr:rowOff>
    </xdr:from>
    <xdr:to>
      <xdr:col>0</xdr:col>
      <xdr:colOff>914400</xdr:colOff>
      <xdr:row>6</xdr:row>
      <xdr:rowOff>152400</xdr:rowOff>
    </xdr:to>
    <xdr:pic>
      <xdr:nvPicPr>
        <xdr:cNvPr id="7323" name="Picture 8"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38100"/>
          <a:ext cx="838200" cy="1320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63500</xdr:colOff>
      <xdr:row>0</xdr:row>
      <xdr:rowOff>63500</xdr:rowOff>
    </xdr:from>
    <xdr:to>
      <xdr:col>1</xdr:col>
      <xdr:colOff>1600200</xdr:colOff>
      <xdr:row>3</xdr:row>
      <xdr:rowOff>215900</xdr:rowOff>
    </xdr:to>
    <xdr:pic>
      <xdr:nvPicPr>
        <xdr:cNvPr id="17587" name="Picture 3"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3500"/>
          <a:ext cx="1536700" cy="6858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12</xdr:row>
      <xdr:rowOff>0</xdr:rowOff>
    </xdr:from>
    <xdr:to>
      <xdr:col>0</xdr:col>
      <xdr:colOff>0</xdr:colOff>
      <xdr:row>12</xdr:row>
      <xdr:rowOff>0</xdr:rowOff>
    </xdr:to>
    <xdr:sp macro="" textlink="">
      <xdr:nvSpPr>
        <xdr:cNvPr id="6036" name="AutoShape 21"/>
        <xdr:cNvSpPr>
          <a:spLocks/>
        </xdr:cNvSpPr>
      </xdr:nvSpPr>
      <xdr:spPr bwMode="auto">
        <a:xfrm>
          <a:off x="0" y="2032000"/>
          <a:ext cx="0" cy="0"/>
        </a:xfrm>
        <a:prstGeom prst="rightBrace">
          <a:avLst>
            <a:gd name="adj1" fmla="val -2147483648"/>
            <a:gd name="adj2" fmla="val 50000"/>
          </a:avLst>
        </a:prstGeom>
        <a:noFill/>
        <a:ln w="9525">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lang="it-IT"/>
        </a:p>
      </xdr:txBody>
    </xdr:sp>
    <xdr:clientData/>
  </xdr:twoCellAnchor>
  <xdr:twoCellAnchor>
    <xdr:from>
      <xdr:col>15</xdr:col>
      <xdr:colOff>254000</xdr:colOff>
      <xdr:row>1</xdr:row>
      <xdr:rowOff>25400</xdr:rowOff>
    </xdr:from>
    <xdr:to>
      <xdr:col>17</xdr:col>
      <xdr:colOff>520700</xdr:colOff>
      <xdr:row>3</xdr:row>
      <xdr:rowOff>165100</xdr:rowOff>
    </xdr:to>
    <xdr:pic>
      <xdr:nvPicPr>
        <xdr:cNvPr id="6037" name="Picture 31"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480300" y="139700"/>
          <a:ext cx="1168400" cy="520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876300</xdr:colOff>
      <xdr:row>7</xdr:row>
      <xdr:rowOff>0</xdr:rowOff>
    </xdr:from>
    <xdr:to>
      <xdr:col>3</xdr:col>
      <xdr:colOff>12700</xdr:colOff>
      <xdr:row>11</xdr:row>
      <xdr:rowOff>0</xdr:rowOff>
    </xdr:to>
    <xdr:sp macro="" textlink="">
      <xdr:nvSpPr>
        <xdr:cNvPr id="6038" name="AutoShape 32"/>
        <xdr:cNvSpPr>
          <a:spLocks/>
        </xdr:cNvSpPr>
      </xdr:nvSpPr>
      <xdr:spPr bwMode="auto">
        <a:xfrm>
          <a:off x="939800" y="1155700"/>
          <a:ext cx="88900" cy="762000"/>
        </a:xfrm>
        <a:prstGeom prst="rightBrace">
          <a:avLst>
            <a:gd name="adj1" fmla="val 71429"/>
            <a:gd name="adj2" fmla="val 50000"/>
          </a:avLst>
        </a:prstGeom>
        <a:noFill/>
        <a:ln w="1270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lang="it-IT"/>
        </a:p>
      </xdr:txBody>
    </xdr:sp>
    <xdr:clientData/>
  </xdr:twoCellAnchor>
  <xdr:twoCellAnchor>
    <xdr:from>
      <xdr:col>1</xdr:col>
      <xdr:colOff>876300</xdr:colOff>
      <xdr:row>12</xdr:row>
      <xdr:rowOff>0</xdr:rowOff>
    </xdr:from>
    <xdr:to>
      <xdr:col>3</xdr:col>
      <xdr:colOff>12700</xdr:colOff>
      <xdr:row>16</xdr:row>
      <xdr:rowOff>0</xdr:rowOff>
    </xdr:to>
    <xdr:sp macro="" textlink="">
      <xdr:nvSpPr>
        <xdr:cNvPr id="6039" name="AutoShape 33"/>
        <xdr:cNvSpPr>
          <a:spLocks/>
        </xdr:cNvSpPr>
      </xdr:nvSpPr>
      <xdr:spPr bwMode="auto">
        <a:xfrm>
          <a:off x="939800" y="2032000"/>
          <a:ext cx="88900" cy="762000"/>
        </a:xfrm>
        <a:prstGeom prst="rightBrace">
          <a:avLst>
            <a:gd name="adj1" fmla="val 71429"/>
            <a:gd name="adj2" fmla="val 50000"/>
          </a:avLst>
        </a:prstGeom>
        <a:noFill/>
        <a:ln w="1270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lang="it-IT"/>
        </a:p>
      </xdr:txBody>
    </xdr:sp>
    <xdr:clientData/>
  </xdr:twoCellAnchor>
  <xdr:twoCellAnchor>
    <xdr:from>
      <xdr:col>1</xdr:col>
      <xdr:colOff>876300</xdr:colOff>
      <xdr:row>17</xdr:row>
      <xdr:rowOff>12700</xdr:rowOff>
    </xdr:from>
    <xdr:to>
      <xdr:col>3</xdr:col>
      <xdr:colOff>12700</xdr:colOff>
      <xdr:row>21</xdr:row>
      <xdr:rowOff>12700</xdr:rowOff>
    </xdr:to>
    <xdr:sp macro="" textlink="">
      <xdr:nvSpPr>
        <xdr:cNvPr id="6040" name="AutoShape 34"/>
        <xdr:cNvSpPr>
          <a:spLocks/>
        </xdr:cNvSpPr>
      </xdr:nvSpPr>
      <xdr:spPr bwMode="auto">
        <a:xfrm>
          <a:off x="939800" y="2921000"/>
          <a:ext cx="88900" cy="762000"/>
        </a:xfrm>
        <a:prstGeom prst="rightBrace">
          <a:avLst>
            <a:gd name="adj1" fmla="val 71429"/>
            <a:gd name="adj2" fmla="val 50000"/>
          </a:avLst>
        </a:prstGeom>
        <a:noFill/>
        <a:ln w="1270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lang="it-IT"/>
        </a:p>
      </xdr:txBody>
    </xdr:sp>
    <xdr:clientData/>
  </xdr:twoCellAnchor>
  <xdr:twoCellAnchor>
    <xdr:from>
      <xdr:col>1</xdr:col>
      <xdr:colOff>876300</xdr:colOff>
      <xdr:row>22</xdr:row>
      <xdr:rowOff>12700</xdr:rowOff>
    </xdr:from>
    <xdr:to>
      <xdr:col>3</xdr:col>
      <xdr:colOff>12700</xdr:colOff>
      <xdr:row>26</xdr:row>
      <xdr:rowOff>12700</xdr:rowOff>
    </xdr:to>
    <xdr:sp macro="" textlink="">
      <xdr:nvSpPr>
        <xdr:cNvPr id="6041" name="AutoShape 35"/>
        <xdr:cNvSpPr>
          <a:spLocks/>
        </xdr:cNvSpPr>
      </xdr:nvSpPr>
      <xdr:spPr bwMode="auto">
        <a:xfrm>
          <a:off x="939800" y="3797300"/>
          <a:ext cx="88900" cy="762000"/>
        </a:xfrm>
        <a:prstGeom prst="rightBrace">
          <a:avLst>
            <a:gd name="adj1" fmla="val 71429"/>
            <a:gd name="adj2" fmla="val 50000"/>
          </a:avLst>
        </a:prstGeom>
        <a:noFill/>
        <a:ln w="12700">
          <a:solidFill>
            <a:srgbClr val="FF0000"/>
          </a:solidFill>
          <a:round/>
          <a:headEnd/>
          <a:tailEnd/>
        </a:ln>
        <a:extLst>
          <a:ext uri="{909E8E84-426E-40dd-AFC4-6F175D3DCCD1}">
            <a14:hiddenFill xmlns:a14="http://schemas.microsoft.com/office/drawing/2010/main" xmlns="">
              <a:solidFill>
                <a:srgbClr val="FFFFFF"/>
              </a:solidFill>
            </a14:hiddenFill>
          </a:ext>
        </a:extLst>
      </xdr:spPr>
      <xdr:txBody>
        <a:bodyPr rtlCol="0"/>
        <a:lstStyle/>
        <a:p>
          <a:pPr algn="ctr"/>
          <a:endParaRPr lang="it-IT"/>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88900</xdr:colOff>
      <xdr:row>0</xdr:row>
      <xdr:rowOff>139700</xdr:rowOff>
    </xdr:from>
    <xdr:to>
      <xdr:col>7</xdr:col>
      <xdr:colOff>736600</xdr:colOff>
      <xdr:row>2</xdr:row>
      <xdr:rowOff>25400</xdr:rowOff>
    </xdr:to>
    <xdr:pic>
      <xdr:nvPicPr>
        <xdr:cNvPr id="16636" name="Picture 81"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353300" y="139700"/>
          <a:ext cx="647700" cy="342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1206500</xdr:colOff>
      <xdr:row>0</xdr:row>
      <xdr:rowOff>76200</xdr:rowOff>
    </xdr:from>
    <xdr:to>
      <xdr:col>0</xdr:col>
      <xdr:colOff>2463800</xdr:colOff>
      <xdr:row>0</xdr:row>
      <xdr:rowOff>673100</xdr:rowOff>
    </xdr:to>
    <xdr:pic>
      <xdr:nvPicPr>
        <xdr:cNvPr id="12450" name="Picture 11"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06500" y="76200"/>
          <a:ext cx="1257300" cy="596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190500</xdr:colOff>
      <xdr:row>5</xdr:row>
      <xdr:rowOff>101600</xdr:rowOff>
    </xdr:from>
    <xdr:to>
      <xdr:col>1</xdr:col>
      <xdr:colOff>965200</xdr:colOff>
      <xdr:row>5</xdr:row>
      <xdr:rowOff>101600</xdr:rowOff>
    </xdr:to>
    <xdr:sp macro="" textlink="">
      <xdr:nvSpPr>
        <xdr:cNvPr id="21091" name="Line 6"/>
        <xdr:cNvSpPr>
          <a:spLocks noChangeShapeType="1"/>
        </xdr:cNvSpPr>
      </xdr:nvSpPr>
      <xdr:spPr bwMode="auto">
        <a:xfrm>
          <a:off x="3225800" y="9017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12</xdr:row>
      <xdr:rowOff>114300</xdr:rowOff>
    </xdr:from>
    <xdr:to>
      <xdr:col>1</xdr:col>
      <xdr:colOff>965200</xdr:colOff>
      <xdr:row>12</xdr:row>
      <xdr:rowOff>114300</xdr:rowOff>
    </xdr:to>
    <xdr:sp macro="" textlink="">
      <xdr:nvSpPr>
        <xdr:cNvPr id="21092" name="Line 7"/>
        <xdr:cNvSpPr>
          <a:spLocks noChangeShapeType="1"/>
        </xdr:cNvSpPr>
      </xdr:nvSpPr>
      <xdr:spPr bwMode="auto">
        <a:xfrm>
          <a:off x="3225800" y="21463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13</xdr:row>
      <xdr:rowOff>114300</xdr:rowOff>
    </xdr:from>
    <xdr:to>
      <xdr:col>1</xdr:col>
      <xdr:colOff>965200</xdr:colOff>
      <xdr:row>13</xdr:row>
      <xdr:rowOff>114300</xdr:rowOff>
    </xdr:to>
    <xdr:sp macro="" textlink="">
      <xdr:nvSpPr>
        <xdr:cNvPr id="21093" name="Line 8"/>
        <xdr:cNvSpPr>
          <a:spLocks noChangeShapeType="1"/>
        </xdr:cNvSpPr>
      </xdr:nvSpPr>
      <xdr:spPr bwMode="auto">
        <a:xfrm>
          <a:off x="3225800" y="23368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14</xdr:row>
      <xdr:rowOff>114300</xdr:rowOff>
    </xdr:from>
    <xdr:to>
      <xdr:col>1</xdr:col>
      <xdr:colOff>965200</xdr:colOff>
      <xdr:row>14</xdr:row>
      <xdr:rowOff>114300</xdr:rowOff>
    </xdr:to>
    <xdr:sp macro="" textlink="">
      <xdr:nvSpPr>
        <xdr:cNvPr id="21094" name="Line 9"/>
        <xdr:cNvSpPr>
          <a:spLocks noChangeShapeType="1"/>
        </xdr:cNvSpPr>
      </xdr:nvSpPr>
      <xdr:spPr bwMode="auto">
        <a:xfrm>
          <a:off x="3225800" y="25273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16</xdr:row>
      <xdr:rowOff>114300</xdr:rowOff>
    </xdr:from>
    <xdr:to>
      <xdr:col>1</xdr:col>
      <xdr:colOff>965200</xdr:colOff>
      <xdr:row>16</xdr:row>
      <xdr:rowOff>114300</xdr:rowOff>
    </xdr:to>
    <xdr:sp macro="" textlink="">
      <xdr:nvSpPr>
        <xdr:cNvPr id="21095" name="Line 10"/>
        <xdr:cNvSpPr>
          <a:spLocks noChangeShapeType="1"/>
        </xdr:cNvSpPr>
      </xdr:nvSpPr>
      <xdr:spPr bwMode="auto">
        <a:xfrm>
          <a:off x="3225800" y="29083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18</xdr:row>
      <xdr:rowOff>114300</xdr:rowOff>
    </xdr:from>
    <xdr:to>
      <xdr:col>1</xdr:col>
      <xdr:colOff>965200</xdr:colOff>
      <xdr:row>18</xdr:row>
      <xdr:rowOff>114300</xdr:rowOff>
    </xdr:to>
    <xdr:sp macro="" textlink="">
      <xdr:nvSpPr>
        <xdr:cNvPr id="21096" name="Line 18"/>
        <xdr:cNvSpPr>
          <a:spLocks noChangeShapeType="1"/>
        </xdr:cNvSpPr>
      </xdr:nvSpPr>
      <xdr:spPr bwMode="auto">
        <a:xfrm>
          <a:off x="3225800" y="33147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19</xdr:row>
      <xdr:rowOff>114300</xdr:rowOff>
    </xdr:from>
    <xdr:to>
      <xdr:col>1</xdr:col>
      <xdr:colOff>965200</xdr:colOff>
      <xdr:row>19</xdr:row>
      <xdr:rowOff>114300</xdr:rowOff>
    </xdr:to>
    <xdr:sp macro="" textlink="">
      <xdr:nvSpPr>
        <xdr:cNvPr id="21097" name="Line 19"/>
        <xdr:cNvSpPr>
          <a:spLocks noChangeShapeType="1"/>
        </xdr:cNvSpPr>
      </xdr:nvSpPr>
      <xdr:spPr bwMode="auto">
        <a:xfrm>
          <a:off x="3225800" y="35052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20</xdr:row>
      <xdr:rowOff>114300</xdr:rowOff>
    </xdr:from>
    <xdr:to>
      <xdr:col>1</xdr:col>
      <xdr:colOff>965200</xdr:colOff>
      <xdr:row>20</xdr:row>
      <xdr:rowOff>114300</xdr:rowOff>
    </xdr:to>
    <xdr:sp macro="" textlink="">
      <xdr:nvSpPr>
        <xdr:cNvPr id="21098" name="Line 20"/>
        <xdr:cNvSpPr>
          <a:spLocks noChangeShapeType="1"/>
        </xdr:cNvSpPr>
      </xdr:nvSpPr>
      <xdr:spPr bwMode="auto">
        <a:xfrm>
          <a:off x="3225800" y="36957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1</xdr:col>
      <xdr:colOff>190500</xdr:colOff>
      <xdr:row>15</xdr:row>
      <xdr:rowOff>127000</xdr:rowOff>
    </xdr:from>
    <xdr:to>
      <xdr:col>1</xdr:col>
      <xdr:colOff>965200</xdr:colOff>
      <xdr:row>15</xdr:row>
      <xdr:rowOff>127000</xdr:rowOff>
    </xdr:to>
    <xdr:sp macro="" textlink="">
      <xdr:nvSpPr>
        <xdr:cNvPr id="21099" name="Line 51"/>
        <xdr:cNvSpPr>
          <a:spLocks noChangeShapeType="1"/>
        </xdr:cNvSpPr>
      </xdr:nvSpPr>
      <xdr:spPr bwMode="auto">
        <a:xfrm>
          <a:off x="3225800" y="2730500"/>
          <a:ext cx="774700" cy="0"/>
        </a:xfrm>
        <a:prstGeom prst="line">
          <a:avLst/>
        </a:prstGeom>
        <a:noFill/>
        <a:ln w="9525">
          <a:solidFill>
            <a:srgbClr val="3366FF"/>
          </a:solidFill>
          <a:round/>
          <a:headEnd/>
          <a:tailEnd type="triangle" w="med" len="med"/>
        </a:ln>
        <a:extLst>
          <a:ext uri="{909E8E84-426E-40dd-AFC4-6F175D3DCCD1}">
            <a14:hiddenFill xmlns:a14="http://schemas.microsoft.com/office/drawing/2010/main" xmlns="">
              <a:noFill/>
            </a14:hiddenFill>
          </a:ext>
        </a:extLst>
      </xdr:spPr>
      <xdr:txBody>
        <a:bodyPr rtlCol="0"/>
        <a:lstStyle/>
        <a:p>
          <a:pPr algn="ctr"/>
          <a:endParaRPr lang="it-IT"/>
        </a:p>
      </xdr:txBody>
    </xdr:sp>
    <xdr:clientData/>
  </xdr:twoCellAnchor>
  <xdr:twoCellAnchor>
    <xdr:from>
      <xdr:col>3</xdr:col>
      <xdr:colOff>38100</xdr:colOff>
      <xdr:row>0</xdr:row>
      <xdr:rowOff>0</xdr:rowOff>
    </xdr:from>
    <xdr:to>
      <xdr:col>3</xdr:col>
      <xdr:colOff>1193800</xdr:colOff>
      <xdr:row>0</xdr:row>
      <xdr:rowOff>0</xdr:rowOff>
    </xdr:to>
    <xdr:pic>
      <xdr:nvPicPr>
        <xdr:cNvPr id="21100" name="Picture 57" descr="Noi"/>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61000" y="0"/>
          <a:ext cx="1155700" cy="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12700</xdr:colOff>
      <xdr:row>43</xdr:row>
      <xdr:rowOff>76200</xdr:rowOff>
    </xdr:from>
    <xdr:to>
      <xdr:col>4</xdr:col>
      <xdr:colOff>0</xdr:colOff>
      <xdr:row>52</xdr:row>
      <xdr:rowOff>88900</xdr:rowOff>
    </xdr:to>
    <xdr:sp macro="" textlink="">
      <xdr:nvSpPr>
        <xdr:cNvPr id="3" name="CasellaDiTesto 2"/>
        <xdr:cNvSpPr txBox="1"/>
      </xdr:nvSpPr>
      <xdr:spPr>
        <a:xfrm>
          <a:off x="12700" y="7581900"/>
          <a:ext cx="6604000" cy="1498600"/>
        </a:xfrm>
        <a:prstGeom prst="rect">
          <a:avLst/>
        </a:prstGeom>
        <a:ln/>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wrap="square" rtlCol="0" anchor="t"/>
        <a:lstStyle/>
        <a:p>
          <a:r>
            <a:rPr lang="it-IT" sz="1800"/>
            <a:t>Le percentuali di calcolo per il versamento delle imposte sono diventate il giocattolo di tutti i governi che si succedono</a:t>
          </a:r>
          <a:r>
            <a:rPr lang="it-IT" sz="1800" baseline="0"/>
            <a:t> alla guida del Paese. Le fantasie dei politici raggiungono livelli impensabili di perversione, in un gara a fare di più e peggio di chi già ha fatto male. Parrebbe impossibile, invece ci riescono puntualmente.</a:t>
          </a:r>
          <a:endParaRPr lang="it-IT" sz="1800"/>
        </a:p>
      </xdr:txBody>
    </xdr:sp>
    <xdr:clientData/>
  </xdr:twoCellAnchor>
  <xdr:twoCellAnchor>
    <xdr:from>
      <xdr:col>0</xdr:col>
      <xdr:colOff>2</xdr:colOff>
      <xdr:row>22</xdr:row>
      <xdr:rowOff>0</xdr:rowOff>
    </xdr:from>
    <xdr:to>
      <xdr:col>3</xdr:col>
      <xdr:colOff>1155703</xdr:colOff>
      <xdr:row>45</xdr:row>
      <xdr:rowOff>152400</xdr:rowOff>
    </xdr:to>
    <xdr:sp macro="" textlink="">
      <xdr:nvSpPr>
        <xdr:cNvPr id="5" name="Per 4"/>
        <xdr:cNvSpPr/>
      </xdr:nvSpPr>
      <xdr:spPr bwMode="auto">
        <a:xfrm rot="16200000">
          <a:off x="1289053" y="2698749"/>
          <a:ext cx="4000500" cy="6578601"/>
        </a:xfrm>
        <a:prstGeom prst="mathMultiply">
          <a:avLst/>
        </a:prstGeom>
        <a:solidFill>
          <a:srgbClr val="FF121C">
            <a:alpha val="39000"/>
          </a:srgbClr>
        </a:solidFill>
        <a:ln>
          <a:headEnd type="none" w="med" len="med"/>
          <a:tailEnd type="none" w="med" len="med"/>
        </a:ln>
      </xdr:spPr>
      <xdr:style>
        <a:lnRef idx="3">
          <a:schemeClr val="lt1"/>
        </a:lnRef>
        <a:fillRef idx="1">
          <a:schemeClr val="accent2"/>
        </a:fillRef>
        <a:effectRef idx="1">
          <a:schemeClr val="accent2"/>
        </a:effectRef>
        <a:fontRef idx="minor">
          <a:schemeClr val="lt1"/>
        </a:fontRef>
      </xdr:style>
      <xdr:txBody>
        <a:bodyPr vertOverflow="clip" horzOverflow="clip" wrap="square" lIns="18288" tIns="0" rIns="0" bIns="0" rtlCol="0" anchor="t" upright="1"/>
        <a:lstStyle/>
        <a:p>
          <a:endParaRPr lang="it-IT"/>
        </a:p>
      </xdr:txBody>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27</xdr:col>
      <xdr:colOff>0</xdr:colOff>
      <xdr:row>2</xdr:row>
      <xdr:rowOff>152400</xdr:rowOff>
    </xdr:from>
    <xdr:to>
      <xdr:col>27</xdr:col>
      <xdr:colOff>88900</xdr:colOff>
      <xdr:row>3</xdr:row>
      <xdr:rowOff>25400</xdr:rowOff>
    </xdr:to>
    <xdr:sp macro="" textlink="">
      <xdr:nvSpPr>
        <xdr:cNvPr id="9651" name="Text Box 34"/>
        <xdr:cNvSpPr txBox="1">
          <a:spLocks noChangeArrowheads="1"/>
        </xdr:cNvSpPr>
      </xdr:nvSpPr>
      <xdr:spPr bwMode="auto">
        <a:xfrm>
          <a:off x="12750800" y="787400"/>
          <a:ext cx="88900" cy="1905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it-IT"/>
        </a:p>
      </xdr:txBody>
    </xdr:sp>
    <xdr:clientData/>
  </xdr:twoCellAnchor>
  <xdr:twoCellAnchor editAs="oneCell">
    <xdr:from>
      <xdr:col>9</xdr:col>
      <xdr:colOff>0</xdr:colOff>
      <xdr:row>25</xdr:row>
      <xdr:rowOff>152400</xdr:rowOff>
    </xdr:from>
    <xdr:to>
      <xdr:col>9</xdr:col>
      <xdr:colOff>88900</xdr:colOff>
      <xdr:row>26</xdr:row>
      <xdr:rowOff>12700</xdr:rowOff>
    </xdr:to>
    <xdr:sp macro="" textlink="">
      <xdr:nvSpPr>
        <xdr:cNvPr id="9652" name="Text Box 34"/>
        <xdr:cNvSpPr txBox="1">
          <a:spLocks noChangeArrowheads="1"/>
        </xdr:cNvSpPr>
      </xdr:nvSpPr>
      <xdr:spPr bwMode="auto">
        <a:xfrm>
          <a:off x="5067300" y="7429500"/>
          <a:ext cx="88900" cy="127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txBody>
        <a:bodyPr rtlCol="0"/>
        <a:lstStyle/>
        <a:p>
          <a:pPr algn="ctr"/>
          <a:endParaRPr lang="it-IT"/>
        </a:p>
      </xdr:txBody>
    </xdr: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 Id="rId2" Type="http://schemas.openxmlformats.org/officeDocument/2006/relationships/vmlDrawing" Target="../drawings/vmlDrawing9.vml"/><Relationship Id="rId3"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4" Type="http://schemas.openxmlformats.org/officeDocument/2006/relationships/comments" Target="../comments2.xml"/><Relationship Id="rId1" Type="http://schemas.openxmlformats.org/officeDocument/2006/relationships/printerSettings" Target="../printerSettings/printerSettings1.bin"/><Relationship Id="rId2"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 Id="rId2" Type="http://schemas.openxmlformats.org/officeDocument/2006/relationships/vmlDrawing" Target="../drawings/vmlDrawing3.vml"/><Relationship Id="rId3"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 Id="rId2" Type="http://schemas.openxmlformats.org/officeDocument/2006/relationships/vmlDrawing" Target="../drawings/vmlDrawing6.vml"/><Relationship Id="rId3" Type="http://schemas.openxmlformats.org/officeDocument/2006/relationships/comments" Target="../comments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 Id="rId2" Type="http://schemas.openxmlformats.org/officeDocument/2006/relationships/vmlDrawing" Target="../drawings/vmlDrawing7.vml"/><Relationship Id="rId3" Type="http://schemas.openxmlformats.org/officeDocument/2006/relationships/comments" Target="../comments7.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4" Type="http://schemas.openxmlformats.org/officeDocument/2006/relationships/comments" Target="../comments8.xml"/><Relationship Id="rId1" Type="http://schemas.openxmlformats.org/officeDocument/2006/relationships/printerSettings" Target="../printerSettings/printerSettings2.bin"/><Relationship Id="rId2"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3366FF"/>
    <pageSetUpPr fitToPage="1"/>
  </sheetPr>
  <dimension ref="A1:C67"/>
  <sheetViews>
    <sheetView showGridLines="0" zoomScale="150" zoomScaleNormal="150" zoomScalePageLayoutView="150" workbookViewId="0">
      <selection activeCell="C1" sqref="C1"/>
    </sheetView>
  </sheetViews>
  <sheetFormatPr baseColWidth="10" defaultColWidth="9.1640625" defaultRowHeight="16" x14ac:dyDescent="0.2"/>
  <cols>
    <col min="1" max="1" width="17.1640625" style="70" customWidth="1"/>
    <col min="2" max="2" width="9.5" style="54" customWidth="1"/>
    <col min="3" max="3" width="85.5" style="69" customWidth="1"/>
    <col min="4" max="16384" width="9.1640625" style="69"/>
  </cols>
  <sheetData>
    <row r="1" spans="1:3" ht="15.75" customHeight="1" x14ac:dyDescent="0.2">
      <c r="A1" s="445"/>
      <c r="B1" s="406" t="s">
        <v>125</v>
      </c>
      <c r="C1" s="407" t="s">
        <v>299</v>
      </c>
    </row>
    <row r="2" spans="1:3" x14ac:dyDescent="0.2">
      <c r="A2" s="446"/>
      <c r="B2" s="443">
        <v>2017</v>
      </c>
      <c r="C2" s="408" t="s">
        <v>126</v>
      </c>
    </row>
    <row r="3" spans="1:3" ht="15.75" customHeight="1" x14ac:dyDescent="0.2">
      <c r="A3" s="446"/>
      <c r="B3" s="443"/>
      <c r="C3" s="408" t="s">
        <v>118</v>
      </c>
    </row>
    <row r="4" spans="1:3" ht="15.75" customHeight="1" x14ac:dyDescent="0.2">
      <c r="A4" s="447"/>
      <c r="B4" s="444"/>
      <c r="C4" s="408">
        <v>12345678901</v>
      </c>
    </row>
    <row r="5" spans="1:3" s="96" customFormat="1" ht="23.25" customHeight="1" x14ac:dyDescent="0.25">
      <c r="A5" s="448" t="s">
        <v>69</v>
      </c>
      <c r="B5" s="449"/>
      <c r="C5" s="450"/>
    </row>
    <row r="6" spans="1:3" s="154" customFormat="1" ht="11" customHeight="1" x14ac:dyDescent="0.15">
      <c r="A6" s="409"/>
      <c r="B6" s="451" t="s">
        <v>232</v>
      </c>
      <c r="C6" s="452"/>
    </row>
    <row r="7" spans="1:3" s="154" customFormat="1" ht="37" customHeight="1" x14ac:dyDescent="0.15">
      <c r="A7" s="410"/>
      <c r="B7" s="415" t="s">
        <v>301</v>
      </c>
      <c r="C7" s="421"/>
    </row>
    <row r="8" spans="1:3" s="154" customFormat="1" ht="23" customHeight="1" x14ac:dyDescent="0.15">
      <c r="A8" s="410"/>
      <c r="B8" s="415" t="s">
        <v>300</v>
      </c>
      <c r="C8" s="421"/>
    </row>
    <row r="9" spans="1:3" s="154" customFormat="1" ht="11" customHeight="1" x14ac:dyDescent="0.15">
      <c r="A9" s="411"/>
      <c r="B9" s="415" t="s">
        <v>233</v>
      </c>
      <c r="C9" s="421"/>
    </row>
    <row r="10" spans="1:3" s="154" customFormat="1" ht="11" customHeight="1" x14ac:dyDescent="0.15">
      <c r="A10" s="410"/>
      <c r="B10" s="415" t="s">
        <v>234</v>
      </c>
      <c r="C10" s="421"/>
    </row>
    <row r="11" spans="1:3" s="154" customFormat="1" ht="11" customHeight="1" x14ac:dyDescent="0.15">
      <c r="A11" s="410"/>
      <c r="B11" s="415" t="s">
        <v>235</v>
      </c>
      <c r="C11" s="421"/>
    </row>
    <row r="12" spans="1:3" s="154" customFormat="1" ht="11" customHeight="1" x14ac:dyDescent="0.15">
      <c r="A12" s="410"/>
      <c r="B12" s="415" t="s">
        <v>112</v>
      </c>
      <c r="C12" s="421"/>
    </row>
    <row r="13" spans="1:3" s="154" customFormat="1" ht="11" customHeight="1" x14ac:dyDescent="0.15">
      <c r="A13" s="410"/>
      <c r="B13" s="415" t="s">
        <v>113</v>
      </c>
      <c r="C13" s="421"/>
    </row>
    <row r="14" spans="1:3" s="153" customFormat="1" ht="15" customHeight="1" x14ac:dyDescent="0.2">
      <c r="A14" s="159" t="s">
        <v>48</v>
      </c>
      <c r="B14" s="453" t="s">
        <v>49</v>
      </c>
      <c r="C14" s="454"/>
    </row>
    <row r="15" spans="1:3" s="157" customFormat="1" ht="11" customHeight="1" x14ac:dyDescent="0.15">
      <c r="A15" s="426" t="s">
        <v>46</v>
      </c>
      <c r="B15" s="422" t="s">
        <v>238</v>
      </c>
      <c r="C15" s="423"/>
    </row>
    <row r="16" spans="1:3" s="157" customFormat="1" ht="11" customHeight="1" x14ac:dyDescent="0.15">
      <c r="A16" s="429"/>
      <c r="B16" s="415" t="s">
        <v>239</v>
      </c>
      <c r="C16" s="416"/>
    </row>
    <row r="17" spans="1:3" s="317" customFormat="1" ht="11" customHeight="1" x14ac:dyDescent="0.15">
      <c r="A17" s="429"/>
      <c r="B17" s="415" t="s">
        <v>236</v>
      </c>
      <c r="C17" s="416"/>
    </row>
    <row r="18" spans="1:3" s="317" customFormat="1" ht="11" customHeight="1" x14ac:dyDescent="0.15">
      <c r="A18" s="435"/>
      <c r="B18" s="433" t="s">
        <v>237</v>
      </c>
      <c r="C18" s="434"/>
    </row>
    <row r="19" spans="1:3" s="157" customFormat="1" ht="11" customHeight="1" x14ac:dyDescent="0.15">
      <c r="A19" s="426" t="s">
        <v>146</v>
      </c>
      <c r="B19" s="422" t="s">
        <v>247</v>
      </c>
      <c r="C19" s="423"/>
    </row>
    <row r="20" spans="1:3" s="157" customFormat="1" ht="11" customHeight="1" x14ac:dyDescent="0.15">
      <c r="A20" s="429"/>
      <c r="B20" s="415" t="s">
        <v>246</v>
      </c>
      <c r="C20" s="416"/>
    </row>
    <row r="21" spans="1:3" s="157" customFormat="1" ht="11" customHeight="1" x14ac:dyDescent="0.15">
      <c r="A21" s="429"/>
      <c r="B21" s="415" t="s">
        <v>244</v>
      </c>
      <c r="C21" s="416"/>
    </row>
    <row r="22" spans="1:3" s="157" customFormat="1" ht="11" customHeight="1" x14ac:dyDescent="0.15">
      <c r="A22" s="429"/>
      <c r="B22" s="415" t="s">
        <v>245</v>
      </c>
      <c r="C22" s="416"/>
    </row>
    <row r="23" spans="1:3" s="157" customFormat="1" ht="11" customHeight="1" x14ac:dyDescent="0.15">
      <c r="A23" s="429"/>
      <c r="B23" s="415" t="s">
        <v>243</v>
      </c>
      <c r="C23" s="416"/>
    </row>
    <row r="24" spans="1:3" s="157" customFormat="1" ht="11" customHeight="1" x14ac:dyDescent="0.15">
      <c r="A24" s="429"/>
      <c r="B24" s="441" t="s">
        <v>242</v>
      </c>
      <c r="C24" s="442"/>
    </row>
    <row r="25" spans="1:3" s="157" customFormat="1" ht="11" customHeight="1" x14ac:dyDescent="0.15">
      <c r="A25" s="429"/>
      <c r="B25" s="415" t="s">
        <v>241</v>
      </c>
      <c r="C25" s="416"/>
    </row>
    <row r="26" spans="1:3" s="157" customFormat="1" ht="11" customHeight="1" x14ac:dyDescent="0.15">
      <c r="A26" s="435"/>
      <c r="B26" s="433" t="s">
        <v>240</v>
      </c>
      <c r="C26" s="434"/>
    </row>
    <row r="27" spans="1:3" s="157" customFormat="1" ht="11" customHeight="1" x14ac:dyDescent="0.15">
      <c r="A27" s="426" t="s">
        <v>174</v>
      </c>
      <c r="B27" s="422" t="s">
        <v>248</v>
      </c>
      <c r="C27" s="440"/>
    </row>
    <row r="28" spans="1:3" s="158" customFormat="1" ht="11" customHeight="1" x14ac:dyDescent="0.15">
      <c r="A28" s="435"/>
      <c r="B28" s="433" t="s">
        <v>249</v>
      </c>
      <c r="C28" s="439"/>
    </row>
    <row r="29" spans="1:3" s="158" customFormat="1" ht="11" customHeight="1" x14ac:dyDescent="0.15">
      <c r="A29" s="426" t="s">
        <v>271</v>
      </c>
      <c r="B29" s="422" t="s">
        <v>251</v>
      </c>
      <c r="C29" s="423"/>
    </row>
    <row r="30" spans="1:3" s="158" customFormat="1" ht="11" customHeight="1" x14ac:dyDescent="0.15">
      <c r="A30" s="429"/>
      <c r="B30" s="415" t="s">
        <v>250</v>
      </c>
      <c r="C30" s="416"/>
    </row>
    <row r="31" spans="1:3" s="158" customFormat="1" ht="11" customHeight="1" x14ac:dyDescent="0.15">
      <c r="A31" s="429"/>
      <c r="B31" s="415" t="s">
        <v>270</v>
      </c>
      <c r="C31" s="416"/>
    </row>
    <row r="32" spans="1:3" s="158" customFormat="1" ht="11" customHeight="1" x14ac:dyDescent="0.15">
      <c r="A32" s="429"/>
      <c r="B32" s="415" t="s">
        <v>273</v>
      </c>
      <c r="C32" s="416"/>
    </row>
    <row r="33" spans="1:3" s="158" customFormat="1" ht="11" customHeight="1" x14ac:dyDescent="0.15">
      <c r="A33" s="435"/>
      <c r="B33" s="415" t="s">
        <v>274</v>
      </c>
      <c r="C33" s="416"/>
    </row>
    <row r="34" spans="1:3" s="154" customFormat="1" ht="11" customHeight="1" x14ac:dyDescent="0.15">
      <c r="A34" s="426" t="s">
        <v>52</v>
      </c>
      <c r="B34" s="422" t="s">
        <v>275</v>
      </c>
      <c r="C34" s="423"/>
    </row>
    <row r="35" spans="1:3" s="154" customFormat="1" ht="11" customHeight="1" x14ac:dyDescent="0.15">
      <c r="A35" s="429"/>
      <c r="B35" s="415" t="s">
        <v>272</v>
      </c>
      <c r="C35" s="416"/>
    </row>
    <row r="36" spans="1:3" s="154" customFormat="1" ht="11" customHeight="1" x14ac:dyDescent="0.15">
      <c r="A36" s="435"/>
      <c r="B36" s="433" t="s">
        <v>252</v>
      </c>
      <c r="C36" s="434"/>
    </row>
    <row r="37" spans="1:3" s="154" customFormat="1" ht="12" customHeight="1" x14ac:dyDescent="0.15">
      <c r="A37" s="426" t="s">
        <v>176</v>
      </c>
      <c r="B37" s="436" t="s">
        <v>267</v>
      </c>
      <c r="C37" s="437"/>
    </row>
    <row r="38" spans="1:3" s="154" customFormat="1" ht="12" customHeight="1" x14ac:dyDescent="0.15">
      <c r="A38" s="429"/>
      <c r="B38" s="432" t="s">
        <v>268</v>
      </c>
      <c r="C38" s="416"/>
    </row>
    <row r="39" spans="1:3" s="154" customFormat="1" ht="35" customHeight="1" x14ac:dyDescent="0.15">
      <c r="A39" s="429"/>
      <c r="B39" s="432" t="s">
        <v>302</v>
      </c>
      <c r="C39" s="416"/>
    </row>
    <row r="40" spans="1:3" s="154" customFormat="1" ht="11" customHeight="1" x14ac:dyDescent="0.15">
      <c r="A40" s="435"/>
      <c r="B40" s="438" t="s">
        <v>269</v>
      </c>
      <c r="C40" s="434"/>
    </row>
    <row r="41" spans="1:3" s="154" customFormat="1" ht="11" customHeight="1" x14ac:dyDescent="0.15">
      <c r="A41" s="426" t="s">
        <v>47</v>
      </c>
      <c r="B41" s="422" t="s">
        <v>255</v>
      </c>
      <c r="C41" s="423"/>
    </row>
    <row r="42" spans="1:3" s="154" customFormat="1" ht="11" customHeight="1" x14ac:dyDescent="0.15">
      <c r="A42" s="429"/>
      <c r="B42" s="415" t="s">
        <v>254</v>
      </c>
      <c r="C42" s="416"/>
    </row>
    <row r="43" spans="1:3" s="154" customFormat="1" ht="11" customHeight="1" x14ac:dyDescent="0.15">
      <c r="A43" s="435"/>
      <c r="B43" s="433" t="s">
        <v>253</v>
      </c>
      <c r="C43" s="434"/>
    </row>
    <row r="44" spans="1:3" s="154" customFormat="1" ht="11" customHeight="1" x14ac:dyDescent="0.15">
      <c r="A44" s="426" t="s">
        <v>185</v>
      </c>
      <c r="B44" s="422" t="s">
        <v>257</v>
      </c>
      <c r="C44" s="423"/>
    </row>
    <row r="45" spans="1:3" s="154" customFormat="1" ht="11" customHeight="1" x14ac:dyDescent="0.15">
      <c r="A45" s="435"/>
      <c r="B45" s="433" t="s">
        <v>256</v>
      </c>
      <c r="C45" s="434"/>
    </row>
    <row r="46" spans="1:3" s="154" customFormat="1" ht="11" customHeight="1" x14ac:dyDescent="0.15">
      <c r="A46" s="426" t="s">
        <v>133</v>
      </c>
      <c r="B46" s="422" t="s">
        <v>259</v>
      </c>
      <c r="C46" s="423"/>
    </row>
    <row r="47" spans="1:3" s="154" customFormat="1" ht="11" customHeight="1" x14ac:dyDescent="0.15">
      <c r="A47" s="435"/>
      <c r="B47" s="433" t="s">
        <v>258</v>
      </c>
      <c r="C47" s="434"/>
    </row>
    <row r="48" spans="1:3" s="154" customFormat="1" ht="11" customHeight="1" x14ac:dyDescent="0.15">
      <c r="A48" s="426" t="s">
        <v>175</v>
      </c>
      <c r="B48" s="422" t="s">
        <v>260</v>
      </c>
      <c r="C48" s="423"/>
    </row>
    <row r="49" spans="1:3" s="154" customFormat="1" ht="11" customHeight="1" x14ac:dyDescent="0.15">
      <c r="A49" s="429"/>
      <c r="B49" s="415" t="s">
        <v>261</v>
      </c>
      <c r="C49" s="416"/>
    </row>
    <row r="50" spans="1:3" s="154" customFormat="1" ht="11" customHeight="1" x14ac:dyDescent="0.15">
      <c r="A50" s="429"/>
      <c r="B50" s="415" t="s">
        <v>262</v>
      </c>
      <c r="C50" s="416"/>
    </row>
    <row r="51" spans="1:3" s="153" customFormat="1" ht="11" customHeight="1" x14ac:dyDescent="0.2">
      <c r="A51" s="426" t="s">
        <v>87</v>
      </c>
      <c r="B51" s="430" t="s">
        <v>263</v>
      </c>
      <c r="C51" s="431"/>
    </row>
    <row r="52" spans="1:3" s="153" customFormat="1" ht="11" customHeight="1" x14ac:dyDescent="0.2">
      <c r="A52" s="427"/>
      <c r="B52" s="419" t="s">
        <v>264</v>
      </c>
      <c r="C52" s="420"/>
    </row>
    <row r="53" spans="1:3" s="153" customFormat="1" ht="11" customHeight="1" x14ac:dyDescent="0.2">
      <c r="A53" s="427"/>
      <c r="B53" s="419" t="s">
        <v>230</v>
      </c>
      <c r="C53" s="420"/>
    </row>
    <row r="54" spans="1:3" s="153" customFormat="1" ht="11" customHeight="1" x14ac:dyDescent="0.2">
      <c r="A54" s="427"/>
      <c r="B54" s="419" t="s">
        <v>265</v>
      </c>
      <c r="C54" s="420"/>
    </row>
    <row r="55" spans="1:3" s="153" customFormat="1" ht="11" customHeight="1" x14ac:dyDescent="0.2">
      <c r="A55" s="428"/>
      <c r="B55" s="424" t="s">
        <v>266</v>
      </c>
      <c r="C55" s="425"/>
    </row>
    <row r="56" spans="1:3" s="153" customFormat="1" x14ac:dyDescent="0.2">
      <c r="A56" s="155"/>
      <c r="B56" s="417"/>
      <c r="C56" s="418"/>
    </row>
    <row r="57" spans="1:3" s="153" customFormat="1" x14ac:dyDescent="0.2">
      <c r="A57" s="155"/>
      <c r="B57" s="156"/>
    </row>
    <row r="58" spans="1:3" s="153" customFormat="1" x14ac:dyDescent="0.2">
      <c r="A58" s="155"/>
      <c r="B58" s="156"/>
    </row>
    <row r="59" spans="1:3" s="153" customFormat="1" x14ac:dyDescent="0.2">
      <c r="A59" s="155"/>
      <c r="B59" s="156"/>
    </row>
    <row r="60" spans="1:3" s="153" customFormat="1" x14ac:dyDescent="0.2">
      <c r="A60" s="155"/>
      <c r="B60" s="156"/>
    </row>
    <row r="61" spans="1:3" s="153" customFormat="1" x14ac:dyDescent="0.2">
      <c r="A61" s="155"/>
      <c r="B61" s="156"/>
    </row>
    <row r="62" spans="1:3" s="153" customFormat="1" x14ac:dyDescent="0.2">
      <c r="A62" s="155"/>
      <c r="B62" s="156"/>
    </row>
    <row r="63" spans="1:3" s="153" customFormat="1" x14ac:dyDescent="0.2">
      <c r="A63" s="155"/>
      <c r="B63" s="156"/>
    </row>
    <row r="64" spans="1:3" s="153" customFormat="1" x14ac:dyDescent="0.2">
      <c r="A64" s="155"/>
      <c r="B64" s="156"/>
    </row>
    <row r="65" spans="1:2" s="153" customFormat="1" x14ac:dyDescent="0.2">
      <c r="A65" s="155"/>
      <c r="B65" s="156"/>
    </row>
    <row r="66" spans="1:2" s="153" customFormat="1" x14ac:dyDescent="0.2">
      <c r="A66" s="155"/>
      <c r="B66" s="156"/>
    </row>
    <row r="67" spans="1:2" s="153" customFormat="1" x14ac:dyDescent="0.2">
      <c r="A67" s="155"/>
      <c r="B67" s="156"/>
    </row>
  </sheetData>
  <sheetProtection password="CCA0" sheet="1" objects="1" scenarios="1" selectLockedCells="1"/>
  <mergeCells count="65">
    <mergeCell ref="A1:A4"/>
    <mergeCell ref="B15:C15"/>
    <mergeCell ref="A5:C5"/>
    <mergeCell ref="B6:C6"/>
    <mergeCell ref="B7:C7"/>
    <mergeCell ref="A15:A18"/>
    <mergeCell ref="B8:C8"/>
    <mergeCell ref="B9:C9"/>
    <mergeCell ref="B10:C10"/>
    <mergeCell ref="B14:C14"/>
    <mergeCell ref="B16:C16"/>
    <mergeCell ref="B18:C18"/>
    <mergeCell ref="B26:C26"/>
    <mergeCell ref="B22:C22"/>
    <mergeCell ref="B23:C23"/>
    <mergeCell ref="B24:C24"/>
    <mergeCell ref="B2:B4"/>
    <mergeCell ref="B53:C53"/>
    <mergeCell ref="B17:C17"/>
    <mergeCell ref="A29:A33"/>
    <mergeCell ref="A34:A36"/>
    <mergeCell ref="A37:A40"/>
    <mergeCell ref="B34:C34"/>
    <mergeCell ref="A19:A26"/>
    <mergeCell ref="B36:C36"/>
    <mergeCell ref="B35:C35"/>
    <mergeCell ref="B37:C37"/>
    <mergeCell ref="B40:C40"/>
    <mergeCell ref="B38:C38"/>
    <mergeCell ref="B29:C29"/>
    <mergeCell ref="B28:C28"/>
    <mergeCell ref="B27:C27"/>
    <mergeCell ref="A27:A28"/>
    <mergeCell ref="B19:C19"/>
    <mergeCell ref="B25:C25"/>
    <mergeCell ref="A51:A55"/>
    <mergeCell ref="A48:A50"/>
    <mergeCell ref="B51:C51"/>
    <mergeCell ref="B52:C52"/>
    <mergeCell ref="B39:C39"/>
    <mergeCell ref="B44:C44"/>
    <mergeCell ref="B46:C46"/>
    <mergeCell ref="B43:C43"/>
    <mergeCell ref="B41:C41"/>
    <mergeCell ref="A41:A43"/>
    <mergeCell ref="B45:C45"/>
    <mergeCell ref="B47:C47"/>
    <mergeCell ref="A44:A45"/>
    <mergeCell ref="A46:A47"/>
    <mergeCell ref="B21:C21"/>
    <mergeCell ref="B49:C49"/>
    <mergeCell ref="B56:C56"/>
    <mergeCell ref="B54:C54"/>
    <mergeCell ref="B11:C11"/>
    <mergeCell ref="B12:C12"/>
    <mergeCell ref="B13:C13"/>
    <mergeCell ref="B50:C50"/>
    <mergeCell ref="B48:C48"/>
    <mergeCell ref="B42:C42"/>
    <mergeCell ref="B55:C55"/>
    <mergeCell ref="B30:C30"/>
    <mergeCell ref="B31:C31"/>
    <mergeCell ref="B32:C32"/>
    <mergeCell ref="B33:C33"/>
    <mergeCell ref="B20:C20"/>
  </mergeCells>
  <phoneticPr fontId="0" type="noConversion"/>
  <printOptions horizontalCentered="1" verticalCentered="1"/>
  <pageMargins left="0.13" right="0.12000000000000001" top="0.55000000000000004" bottom="0.56000000000000005" header="0.12000000000000001" footer="0.51"/>
  <pageSetup paperSize="9" scale="82" orientation="portrait" horizontalDpi="4294967292" verticalDpi="4294967292"/>
  <legacy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C21"/>
  <sheetViews>
    <sheetView showGridLines="0" workbookViewId="0">
      <selection activeCell="D8" sqref="D8"/>
    </sheetView>
  </sheetViews>
  <sheetFormatPr baseColWidth="10" defaultColWidth="9.1640625" defaultRowHeight="13" x14ac:dyDescent="0.15"/>
  <cols>
    <col min="1" max="1" width="1.83203125" style="43" customWidth="1"/>
    <col min="2" max="2" width="25.5" style="43" customWidth="1"/>
    <col min="3" max="3" width="9.33203125" style="43" customWidth="1"/>
    <col min="4" max="4" width="18.1640625" style="43" customWidth="1"/>
    <col min="5" max="5" width="3.6640625" style="43" customWidth="1"/>
    <col min="6" max="8" width="1.83203125" style="43" customWidth="1"/>
    <col min="9" max="9" width="2.5" style="43" customWidth="1"/>
    <col min="10" max="10" width="11.33203125" style="43" customWidth="1"/>
    <col min="11" max="11" width="4.5" style="43" customWidth="1"/>
    <col min="12" max="12" width="13.5" style="43" customWidth="1"/>
    <col min="13" max="15" width="1.83203125" style="43" customWidth="1"/>
    <col min="16" max="16" width="11.33203125" style="43" customWidth="1"/>
    <col min="17" max="17" width="4.5" style="43" customWidth="1"/>
    <col min="18" max="18" width="11.33203125" style="43" customWidth="1"/>
    <col min="19" max="21" width="1.83203125" style="43" customWidth="1"/>
    <col min="22" max="22" width="11.33203125" style="43" customWidth="1"/>
    <col min="23" max="23" width="4.5" style="43" customWidth="1"/>
    <col min="24" max="24" width="11.33203125" style="43" customWidth="1"/>
    <col min="25" max="25" width="2.5" style="43" customWidth="1"/>
    <col min="26" max="27" width="1.83203125" style="43" customWidth="1"/>
    <col min="28" max="16384" width="9.1640625" style="43"/>
  </cols>
  <sheetData>
    <row r="1" spans="1:29" ht="25" customHeight="1" x14ac:dyDescent="0.15">
      <c r="A1" s="324"/>
      <c r="B1" s="324"/>
      <c r="C1" s="324"/>
      <c r="D1" s="324"/>
      <c r="E1" s="324"/>
      <c r="F1" s="324"/>
      <c r="G1" s="51"/>
      <c r="H1" s="324"/>
      <c r="I1" s="324"/>
      <c r="J1" s="324"/>
      <c r="K1" s="324"/>
      <c r="L1" s="324"/>
      <c r="M1" s="324"/>
      <c r="N1" s="324"/>
      <c r="O1" s="324"/>
      <c r="P1" s="324"/>
      <c r="Q1" s="324"/>
      <c r="R1" s="324"/>
      <c r="S1" s="324"/>
      <c r="T1" s="324"/>
      <c r="U1" s="324"/>
      <c r="V1" s="324"/>
      <c r="W1" s="324"/>
      <c r="X1" s="324"/>
      <c r="Y1" s="324"/>
      <c r="Z1" s="324"/>
    </row>
    <row r="2" spans="1:29" ht="25" customHeight="1" x14ac:dyDescent="0.2">
      <c r="A2" s="325"/>
      <c r="B2" s="326" t="s">
        <v>279</v>
      </c>
      <c r="C2" s="327"/>
      <c r="D2" s="327"/>
      <c r="E2" s="327"/>
      <c r="F2" s="325"/>
      <c r="G2" s="328"/>
      <c r="H2" s="325"/>
      <c r="I2" s="329"/>
      <c r="J2" s="330" t="s">
        <v>279</v>
      </c>
      <c r="K2" s="330"/>
      <c r="L2" s="329"/>
      <c r="M2" s="329"/>
      <c r="N2" s="325"/>
      <c r="O2" s="331"/>
      <c r="P2" s="332" t="s">
        <v>279</v>
      </c>
      <c r="Q2" s="332"/>
      <c r="R2" s="331"/>
      <c r="S2" s="331"/>
      <c r="T2" s="325"/>
      <c r="U2" s="333"/>
      <c r="V2" s="334" t="s">
        <v>279</v>
      </c>
      <c r="W2" s="334"/>
      <c r="X2" s="333"/>
      <c r="Y2" s="333"/>
      <c r="Z2" s="325"/>
      <c r="AA2" s="335"/>
      <c r="AC2" s="316" t="s">
        <v>228</v>
      </c>
    </row>
    <row r="3" spans="1:29" ht="25" customHeight="1" thickBot="1" x14ac:dyDescent="0.25">
      <c r="A3" s="324"/>
      <c r="B3" s="326" t="s">
        <v>280</v>
      </c>
      <c r="C3" s="326"/>
      <c r="D3" s="336"/>
      <c r="E3" s="336"/>
      <c r="F3" s="337"/>
      <c r="G3" s="338"/>
      <c r="H3" s="337"/>
      <c r="I3" s="339"/>
      <c r="J3" s="330" t="s">
        <v>281</v>
      </c>
      <c r="K3" s="330"/>
      <c r="L3" s="340"/>
      <c r="M3" s="340"/>
      <c r="N3" s="324"/>
      <c r="O3" s="341"/>
      <c r="P3" s="332" t="s">
        <v>282</v>
      </c>
      <c r="Q3" s="332"/>
      <c r="R3" s="341"/>
      <c r="S3" s="341"/>
      <c r="T3" s="324"/>
      <c r="U3" s="342"/>
      <c r="V3" s="334" t="s">
        <v>283</v>
      </c>
      <c r="W3" s="334"/>
      <c r="X3" s="342"/>
      <c r="Y3" s="342"/>
      <c r="Z3" s="324"/>
      <c r="AC3" s="316" t="s">
        <v>229</v>
      </c>
    </row>
    <row r="4" spans="1:29" ht="25" customHeight="1" thickTop="1" x14ac:dyDescent="0.2">
      <c r="A4" s="324"/>
      <c r="B4" s="343"/>
      <c r="C4" s="343"/>
      <c r="D4" s="343"/>
      <c r="E4" s="344"/>
      <c r="F4" s="345"/>
      <c r="G4" s="346"/>
      <c r="H4" s="345"/>
      <c r="I4" s="347"/>
      <c r="J4" s="616" t="s">
        <v>284</v>
      </c>
      <c r="K4" s="617"/>
      <c r="L4" s="618"/>
      <c r="M4" s="348"/>
      <c r="N4" s="349"/>
      <c r="O4" s="350"/>
      <c r="P4" s="622" t="s">
        <v>285</v>
      </c>
      <c r="Q4" s="623"/>
      <c r="R4" s="624"/>
      <c r="S4" s="350"/>
      <c r="T4" s="349"/>
      <c r="U4" s="351"/>
      <c r="V4" s="628" t="s">
        <v>298</v>
      </c>
      <c r="W4" s="629"/>
      <c r="X4" s="630"/>
      <c r="Y4" s="352"/>
      <c r="Z4" s="353"/>
      <c r="AA4" s="154"/>
      <c r="AC4" s="316" t="s">
        <v>230</v>
      </c>
    </row>
    <row r="5" spans="1:29" ht="25" customHeight="1" thickBot="1" x14ac:dyDescent="0.25">
      <c r="A5" s="324"/>
      <c r="B5" s="344" t="s">
        <v>286</v>
      </c>
      <c r="C5" s="344"/>
      <c r="D5" s="405"/>
      <c r="E5" s="354" t="s">
        <v>287</v>
      </c>
      <c r="F5" s="345"/>
      <c r="G5" s="346"/>
      <c r="H5" s="345"/>
      <c r="I5" s="347"/>
      <c r="J5" s="619"/>
      <c r="K5" s="620"/>
      <c r="L5" s="621"/>
      <c r="M5" s="355"/>
      <c r="N5" s="356"/>
      <c r="O5" s="357"/>
      <c r="P5" s="625"/>
      <c r="Q5" s="626"/>
      <c r="R5" s="627"/>
      <c r="S5" s="357"/>
      <c r="T5" s="356"/>
      <c r="U5" s="358"/>
      <c r="V5" s="631"/>
      <c r="W5" s="632"/>
      <c r="X5" s="633"/>
      <c r="Y5" s="342"/>
      <c r="Z5" s="324"/>
      <c r="AC5" s="316" t="s">
        <v>278</v>
      </c>
    </row>
    <row r="6" spans="1:29" ht="25" customHeight="1" thickTop="1" x14ac:dyDescent="0.2">
      <c r="A6" s="324"/>
      <c r="B6" s="344" t="s">
        <v>288</v>
      </c>
      <c r="C6" s="344"/>
      <c r="D6" s="405"/>
      <c r="E6" s="354" t="s">
        <v>287</v>
      </c>
      <c r="F6" s="345"/>
      <c r="G6" s="346"/>
      <c r="H6" s="345"/>
      <c r="I6" s="347"/>
      <c r="J6" s="359"/>
      <c r="K6" s="360"/>
      <c r="L6" s="361"/>
      <c r="M6" s="362"/>
      <c r="N6" s="363"/>
      <c r="O6" s="364"/>
      <c r="P6" s="365"/>
      <c r="Q6" s="366"/>
      <c r="R6" s="367"/>
      <c r="S6" s="364"/>
      <c r="T6" s="363"/>
      <c r="U6" s="368"/>
      <c r="V6" s="369"/>
      <c r="W6" s="370"/>
      <c r="X6" s="371"/>
      <c r="Y6" s="368"/>
      <c r="Z6" s="324"/>
      <c r="AC6" s="316" t="s">
        <v>231</v>
      </c>
    </row>
    <row r="7" spans="1:29" ht="25" customHeight="1" x14ac:dyDescent="0.15">
      <c r="A7" s="324"/>
      <c r="B7" s="372"/>
      <c r="C7" s="373" t="s">
        <v>289</v>
      </c>
      <c r="D7" s="374">
        <f>D6-D5</f>
        <v>0</v>
      </c>
      <c r="E7" s="375"/>
      <c r="F7" s="345"/>
      <c r="G7" s="346"/>
      <c r="H7" s="345"/>
      <c r="I7" s="347"/>
      <c r="J7" s="359" t="s">
        <v>290</v>
      </c>
      <c r="K7" s="360">
        <v>0.3</v>
      </c>
      <c r="L7" s="361">
        <f>D8*K7</f>
        <v>0</v>
      </c>
      <c r="M7" s="340"/>
      <c r="N7" s="324"/>
      <c r="O7" s="341"/>
      <c r="P7" s="365" t="s">
        <v>290</v>
      </c>
      <c r="Q7" s="366">
        <v>0.3</v>
      </c>
      <c r="R7" s="367">
        <f>D8*Q7</f>
        <v>0</v>
      </c>
      <c r="S7" s="341"/>
      <c r="T7" s="324"/>
      <c r="U7" s="342"/>
      <c r="V7" s="369" t="s">
        <v>290</v>
      </c>
      <c r="W7" s="370">
        <v>0.3</v>
      </c>
      <c r="X7" s="371">
        <f>D8*W7</f>
        <v>0</v>
      </c>
      <c r="Y7" s="342"/>
      <c r="Z7" s="324"/>
    </row>
    <row r="8" spans="1:29" ht="25" customHeight="1" x14ac:dyDescent="0.2">
      <c r="A8" s="324"/>
      <c r="B8" s="376" t="s">
        <v>291</v>
      </c>
      <c r="C8" s="344"/>
      <c r="D8" s="377"/>
      <c r="E8" s="354" t="s">
        <v>287</v>
      </c>
      <c r="F8" s="378"/>
      <c r="G8" s="379"/>
      <c r="H8" s="378"/>
      <c r="I8" s="634" t="s">
        <v>292</v>
      </c>
      <c r="J8" s="635"/>
      <c r="K8" s="635"/>
      <c r="L8" s="380" t="s">
        <v>293</v>
      </c>
      <c r="M8" s="381"/>
      <c r="N8" s="382"/>
      <c r="O8" s="383"/>
      <c r="P8" s="384" t="s">
        <v>292</v>
      </c>
      <c r="Q8" s="384"/>
      <c r="R8" s="385"/>
      <c r="S8" s="383"/>
      <c r="T8" s="382"/>
      <c r="U8" s="386"/>
      <c r="V8" s="387" t="s">
        <v>292</v>
      </c>
      <c r="W8" s="387"/>
      <c r="X8" s="388"/>
      <c r="Y8" s="386"/>
      <c r="Z8" s="324"/>
    </row>
    <row r="9" spans="1:29" ht="25" customHeight="1" x14ac:dyDescent="0.2">
      <c r="A9" s="324"/>
      <c r="B9" s="344" t="s">
        <v>294</v>
      </c>
      <c r="C9" s="389">
        <v>2.5000000000000001E-2</v>
      </c>
      <c r="D9" s="390">
        <f>D8*C9</f>
        <v>0</v>
      </c>
      <c r="E9" s="336"/>
      <c r="F9" s="382"/>
      <c r="G9" s="391"/>
      <c r="H9" s="382"/>
      <c r="I9" s="381"/>
      <c r="J9" s="392">
        <f>IF(AND(D7&gt;=1,D7&lt;=14),0.2*D7,0)</f>
        <v>0</v>
      </c>
      <c r="K9" s="381"/>
      <c r="L9" s="393">
        <f>ROUND(D8*J9/100,2)</f>
        <v>0</v>
      </c>
      <c r="M9" s="381"/>
      <c r="N9" s="382"/>
      <c r="O9" s="383"/>
      <c r="P9" s="394">
        <v>0.03</v>
      </c>
      <c r="Q9" s="384"/>
      <c r="R9" s="395">
        <f>IF(AND(D7&gt;=15,D7&lt;=30),P9*D8,0)</f>
        <v>0</v>
      </c>
      <c r="S9" s="383"/>
      <c r="T9" s="382"/>
      <c r="U9" s="386"/>
      <c r="V9" s="396">
        <v>3.7499999999999999E-2</v>
      </c>
      <c r="W9" s="387"/>
      <c r="X9" s="395">
        <f>IF(D7&gt;=31,V9*D8,0)</f>
        <v>0</v>
      </c>
      <c r="Y9" s="386"/>
      <c r="Z9" s="324"/>
    </row>
    <row r="10" spans="1:29" ht="25" customHeight="1" x14ac:dyDescent="0.15">
      <c r="A10" s="324"/>
      <c r="B10" s="376" t="s">
        <v>295</v>
      </c>
      <c r="C10" s="389"/>
      <c r="D10" s="397">
        <f>D9*D7/360</f>
        <v>0</v>
      </c>
      <c r="E10" s="336"/>
      <c r="F10" s="337"/>
      <c r="G10" s="338"/>
      <c r="H10" s="337"/>
      <c r="I10" s="339"/>
      <c r="J10" s="398"/>
      <c r="K10" s="398"/>
      <c r="L10" s="398"/>
      <c r="M10" s="340"/>
      <c r="N10" s="324"/>
      <c r="O10" s="341"/>
      <c r="P10" s="341"/>
      <c r="Q10" s="341"/>
      <c r="R10" s="341"/>
      <c r="S10" s="341"/>
      <c r="T10" s="324"/>
      <c r="U10" s="342"/>
      <c r="V10" s="342"/>
      <c r="W10" s="342"/>
      <c r="X10" s="342"/>
      <c r="Y10" s="342"/>
      <c r="Z10" s="324"/>
    </row>
    <row r="11" spans="1:29" ht="25" customHeight="1" x14ac:dyDescent="0.15">
      <c r="A11" s="324"/>
      <c r="B11" s="344"/>
      <c r="C11" s="344"/>
      <c r="D11" s="399"/>
      <c r="E11" s="336"/>
      <c r="F11" s="337"/>
      <c r="G11" s="338"/>
      <c r="H11" s="337"/>
      <c r="I11" s="339"/>
      <c r="J11" s="636" t="s">
        <v>296</v>
      </c>
      <c r="K11" s="637"/>
      <c r="L11" s="340"/>
      <c r="M11" s="340"/>
      <c r="N11" s="324"/>
      <c r="O11" s="341"/>
      <c r="P11" s="638" t="s">
        <v>296</v>
      </c>
      <c r="Q11" s="639"/>
      <c r="R11" s="341"/>
      <c r="S11" s="341"/>
      <c r="T11" s="324"/>
      <c r="U11" s="342"/>
      <c r="V11" s="640" t="s">
        <v>296</v>
      </c>
      <c r="W11" s="641"/>
      <c r="X11" s="342"/>
      <c r="Y11" s="342"/>
      <c r="Z11" s="324"/>
    </row>
    <row r="12" spans="1:29" ht="25" customHeight="1" x14ac:dyDescent="0.2">
      <c r="A12" s="324"/>
      <c r="B12" s="400" t="s">
        <v>297</v>
      </c>
      <c r="C12" s="344"/>
      <c r="D12" s="401">
        <f>D8+D10</f>
        <v>0</v>
      </c>
      <c r="E12" s="336"/>
      <c r="F12" s="337"/>
      <c r="G12" s="338"/>
      <c r="H12" s="337"/>
      <c r="I12" s="339"/>
      <c r="J12" s="637"/>
      <c r="K12" s="637"/>
      <c r="L12" s="402">
        <f>L9</f>
        <v>0</v>
      </c>
      <c r="M12" s="340"/>
      <c r="N12" s="324"/>
      <c r="O12" s="341"/>
      <c r="P12" s="639"/>
      <c r="Q12" s="639"/>
      <c r="R12" s="402">
        <f>R9</f>
        <v>0</v>
      </c>
      <c r="S12" s="341"/>
      <c r="T12" s="324"/>
      <c r="U12" s="342"/>
      <c r="V12" s="641"/>
      <c r="W12" s="641"/>
      <c r="X12" s="402">
        <f>X9</f>
        <v>0</v>
      </c>
      <c r="Y12" s="342"/>
      <c r="Z12" s="324"/>
    </row>
    <row r="13" spans="1:29" ht="25" customHeight="1" x14ac:dyDescent="0.15">
      <c r="A13" s="324"/>
      <c r="B13" s="344"/>
      <c r="C13" s="344"/>
      <c r="D13" s="344"/>
      <c r="E13" s="336"/>
      <c r="F13" s="337"/>
      <c r="G13" s="338"/>
      <c r="H13" s="337"/>
      <c r="I13" s="339"/>
      <c r="J13" s="637"/>
      <c r="K13" s="637"/>
      <c r="L13" s="340"/>
      <c r="M13" s="340"/>
      <c r="N13" s="324"/>
      <c r="O13" s="341"/>
      <c r="P13" s="639"/>
      <c r="Q13" s="639"/>
      <c r="R13" s="341"/>
      <c r="S13" s="341"/>
      <c r="T13" s="324"/>
      <c r="U13" s="342"/>
      <c r="V13" s="641"/>
      <c r="W13" s="641"/>
      <c r="X13" s="342"/>
      <c r="Y13" s="342"/>
      <c r="Z13" s="324"/>
    </row>
    <row r="14" spans="1:29" ht="25" customHeight="1" x14ac:dyDescent="0.15">
      <c r="A14" s="324"/>
      <c r="B14" s="345"/>
      <c r="C14" s="345"/>
      <c r="D14" s="345"/>
      <c r="E14" s="337"/>
      <c r="F14" s="337"/>
      <c r="G14" s="338"/>
      <c r="H14" s="337"/>
      <c r="I14" s="337"/>
      <c r="J14" s="324"/>
      <c r="K14" s="324"/>
      <c r="L14" s="324"/>
      <c r="M14" s="324"/>
      <c r="N14" s="324"/>
      <c r="O14" s="324"/>
      <c r="P14" s="324"/>
      <c r="Q14" s="324"/>
      <c r="R14" s="324"/>
      <c r="S14" s="324"/>
      <c r="T14" s="324"/>
      <c r="U14" s="324"/>
      <c r="V14" s="324"/>
      <c r="W14" s="324"/>
      <c r="X14" s="324"/>
      <c r="Y14" s="324"/>
      <c r="Z14" s="324"/>
    </row>
    <row r="15" spans="1:29" ht="25" customHeight="1" x14ac:dyDescent="0.15">
      <c r="B15" s="403"/>
      <c r="C15" s="403"/>
      <c r="D15" s="403"/>
      <c r="E15" s="404"/>
      <c r="F15" s="404"/>
      <c r="G15" s="404"/>
      <c r="H15" s="404"/>
      <c r="I15" s="404"/>
    </row>
    <row r="16" spans="1:29" ht="25" customHeight="1" x14ac:dyDescent="0.15">
      <c r="B16" s="403"/>
      <c r="C16" s="403"/>
      <c r="D16" s="403"/>
      <c r="E16" s="404"/>
      <c r="F16" s="404"/>
      <c r="G16" s="404"/>
      <c r="H16" s="404"/>
      <c r="I16" s="404"/>
    </row>
    <row r="17" spans="2:9" ht="25" customHeight="1" x14ac:dyDescent="0.15">
      <c r="B17" s="403"/>
      <c r="C17" s="403"/>
      <c r="D17" s="403"/>
      <c r="E17" s="404"/>
      <c r="F17" s="404"/>
      <c r="G17" s="404"/>
      <c r="H17" s="404"/>
      <c r="I17" s="404"/>
    </row>
    <row r="18" spans="2:9" ht="25" customHeight="1" x14ac:dyDescent="0.15">
      <c r="B18" s="403"/>
      <c r="C18" s="403"/>
      <c r="D18" s="403"/>
      <c r="E18" s="404"/>
      <c r="F18" s="404"/>
      <c r="G18" s="404"/>
      <c r="H18" s="404"/>
      <c r="I18" s="404"/>
    </row>
    <row r="19" spans="2:9" ht="25" customHeight="1" x14ac:dyDescent="0.15">
      <c r="B19" s="403"/>
      <c r="C19" s="403"/>
      <c r="D19" s="403"/>
      <c r="E19" s="404"/>
      <c r="F19" s="404"/>
      <c r="G19" s="404"/>
      <c r="H19" s="404"/>
      <c r="I19" s="404"/>
    </row>
    <row r="20" spans="2:9" ht="25" customHeight="1" x14ac:dyDescent="0.15">
      <c r="B20" s="403"/>
      <c r="C20" s="403"/>
      <c r="D20" s="403"/>
      <c r="E20" s="404"/>
      <c r="F20" s="404"/>
      <c r="G20" s="404"/>
      <c r="H20" s="404"/>
      <c r="I20" s="404"/>
    </row>
    <row r="21" spans="2:9" ht="25" customHeight="1" x14ac:dyDescent="0.15">
      <c r="B21" s="403"/>
      <c r="C21" s="403"/>
      <c r="D21" s="403"/>
      <c r="E21" s="404"/>
      <c r="F21" s="404"/>
      <c r="G21" s="404"/>
      <c r="H21" s="404"/>
      <c r="I21" s="404"/>
    </row>
  </sheetData>
  <sheetProtection password="CCA0" sheet="1" objects="1" scenarios="1" selectLockedCells="1"/>
  <mergeCells count="7">
    <mergeCell ref="J4:L5"/>
    <mergeCell ref="P4:R5"/>
    <mergeCell ref="V4:X5"/>
    <mergeCell ref="I8:K8"/>
    <mergeCell ref="J11:K13"/>
    <mergeCell ref="P11:Q13"/>
    <mergeCell ref="V11:W13"/>
  </mergeCells>
  <phoneticPr fontId="0" type="noConversion"/>
  <printOptions horizontalCentered="1" verticalCentered="1"/>
  <pageMargins left="0.78740157480314965" right="0.78740157480314965" top="0.69" bottom="0.98425196850393704" header="0.51181102362204722" footer="0.51181102362204722"/>
  <pageSetup paperSize="9" orientation="landscape" horizontalDpi="4294967292" verticalDpi="4294967292"/>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J228"/>
  <sheetViews>
    <sheetView showGridLines="0" tabSelected="1" zoomScale="128" zoomScaleNormal="128" zoomScalePageLayoutView="128" workbookViewId="0">
      <pane ySplit="5" topLeftCell="A6" activePane="bottomLeft" state="frozen"/>
      <selection pane="bottomLeft" activeCell="C99" sqref="C99"/>
    </sheetView>
  </sheetViews>
  <sheetFormatPr baseColWidth="10" defaultColWidth="9.1640625" defaultRowHeight="16" x14ac:dyDescent="0.2"/>
  <cols>
    <col min="1" max="1" width="5" style="52" customWidth="1"/>
    <col min="2" max="2" width="65.83203125" style="53" customWidth="1"/>
    <col min="3" max="3" width="17.5" style="44" customWidth="1"/>
    <col min="4" max="4" width="4.83203125" style="44" customWidth="1"/>
    <col min="5" max="5" width="13" style="43" customWidth="1"/>
    <col min="6" max="6" width="4.5" style="43" customWidth="1"/>
    <col min="7" max="7" width="4" style="43" customWidth="1"/>
    <col min="8" max="8" width="12.83203125" style="43" customWidth="1"/>
    <col min="9" max="9" width="4.5" style="43" customWidth="1"/>
    <col min="10" max="10" width="12.83203125" style="43" customWidth="1"/>
    <col min="11" max="16384" width="9.1640625" style="44"/>
  </cols>
  <sheetData>
    <row r="1" spans="1:10" ht="15.75" customHeight="1" x14ac:dyDescent="0.2">
      <c r="A1" s="458" t="str">
        <f>Note!C1</f>
        <v>Circolo NOI ……………</v>
      </c>
      <c r="B1" s="458"/>
      <c r="C1" s="467"/>
      <c r="D1" s="468"/>
      <c r="E1" s="461" t="s">
        <v>16</v>
      </c>
      <c r="F1" s="462"/>
      <c r="G1" s="457" t="s">
        <v>131</v>
      </c>
      <c r="H1" s="455" t="s">
        <v>36</v>
      </c>
      <c r="I1" s="455"/>
      <c r="J1" s="456" t="s">
        <v>132</v>
      </c>
    </row>
    <row r="2" spans="1:10" ht="15.75" customHeight="1" x14ac:dyDescent="0.2">
      <c r="A2" s="458" t="str">
        <f>Note!C2</f>
        <v>Indirizzo del circolo (Via piazza e numero)</v>
      </c>
      <c r="B2" s="458"/>
      <c r="C2" s="467"/>
      <c r="D2" s="468"/>
      <c r="E2" s="463"/>
      <c r="F2" s="464"/>
      <c r="G2" s="457"/>
      <c r="H2" s="455"/>
      <c r="I2" s="455"/>
      <c r="J2" s="456"/>
    </row>
    <row r="3" spans="1:10" ht="15.75" customHeight="1" x14ac:dyDescent="0.2">
      <c r="A3" s="459" t="str">
        <f>Note!C3</f>
        <v>Cap - Località e provincia</v>
      </c>
      <c r="B3" s="459"/>
      <c r="C3" s="467"/>
      <c r="D3" s="468"/>
      <c r="E3" s="465"/>
      <c r="F3" s="466"/>
      <c r="G3" s="457"/>
      <c r="H3" s="455"/>
      <c r="I3" s="455"/>
      <c r="J3" s="456"/>
    </row>
    <row r="4" spans="1:10" ht="22.5" customHeight="1" x14ac:dyDescent="0.2">
      <c r="A4" s="460" t="s">
        <v>194</v>
      </c>
      <c r="B4" s="460"/>
      <c r="C4" s="469">
        <f>Note!B2</f>
        <v>2017</v>
      </c>
      <c r="D4" s="469"/>
      <c r="E4" s="120" t="s">
        <v>20</v>
      </c>
      <c r="F4" s="121" t="s">
        <v>68</v>
      </c>
      <c r="G4" s="457"/>
      <c r="H4" s="59" t="s">
        <v>20</v>
      </c>
      <c r="I4" s="59" t="s">
        <v>68</v>
      </c>
      <c r="J4" s="60" t="s">
        <v>20</v>
      </c>
    </row>
    <row r="5" spans="1:10" x14ac:dyDescent="0.2">
      <c r="A5" s="476" t="s">
        <v>195</v>
      </c>
      <c r="B5" s="476"/>
      <c r="C5" s="469"/>
      <c r="D5" s="469"/>
      <c r="E5" s="470" t="s">
        <v>193</v>
      </c>
      <c r="F5" s="470"/>
      <c r="G5" s="470"/>
      <c r="H5" s="470"/>
      <c r="I5" s="470"/>
      <c r="J5" s="470"/>
    </row>
    <row r="6" spans="1:10" ht="20" x14ac:dyDescent="0.2">
      <c r="A6" s="474" t="s">
        <v>99</v>
      </c>
      <c r="B6" s="474"/>
      <c r="C6" s="474"/>
      <c r="D6" s="68" t="s">
        <v>100</v>
      </c>
      <c r="E6" s="48"/>
      <c r="F6" s="48"/>
      <c r="G6" s="48"/>
      <c r="H6" s="48"/>
      <c r="I6" s="48"/>
      <c r="J6" s="48"/>
    </row>
    <row r="7" spans="1:10" ht="17" customHeight="1" x14ac:dyDescent="0.2">
      <c r="A7" s="77">
        <v>1</v>
      </c>
      <c r="B7" s="282" t="s">
        <v>305</v>
      </c>
      <c r="C7" s="283"/>
      <c r="D7" s="471" t="s">
        <v>70</v>
      </c>
      <c r="E7" s="160"/>
      <c r="F7" s="62"/>
      <c r="G7" s="63"/>
      <c r="H7" s="74"/>
      <c r="I7" s="61"/>
      <c r="J7" s="74"/>
    </row>
    <row r="8" spans="1:10" ht="17" customHeight="1" x14ac:dyDescent="0.2">
      <c r="A8" s="77">
        <v>2</v>
      </c>
      <c r="B8" s="49" t="s">
        <v>201</v>
      </c>
      <c r="C8" s="283"/>
      <c r="D8" s="471"/>
      <c r="E8" s="74"/>
      <c r="F8" s="62"/>
      <c r="G8" s="63"/>
      <c r="H8" s="74"/>
      <c r="I8" s="61"/>
      <c r="J8" s="74"/>
    </row>
    <row r="9" spans="1:10" ht="17" customHeight="1" x14ac:dyDescent="0.2">
      <c r="A9" s="10">
        <v>3</v>
      </c>
      <c r="B9" s="49" t="s">
        <v>202</v>
      </c>
      <c r="C9" s="283"/>
      <c r="D9" s="471"/>
      <c r="E9" s="74"/>
      <c r="F9" s="61"/>
      <c r="G9" s="67"/>
      <c r="H9" s="74"/>
      <c r="I9" s="61"/>
      <c r="J9" s="74"/>
    </row>
    <row r="10" spans="1:10" ht="17" customHeight="1" x14ac:dyDescent="0.2">
      <c r="A10" s="10">
        <v>4</v>
      </c>
      <c r="B10" s="49" t="s">
        <v>203</v>
      </c>
      <c r="C10" s="283"/>
      <c r="D10" s="471"/>
      <c r="E10" s="74"/>
      <c r="F10" s="62"/>
      <c r="G10" s="63"/>
      <c r="H10" s="74"/>
      <c r="I10" s="61"/>
      <c r="J10" s="286">
        <f>C10</f>
        <v>0</v>
      </c>
    </row>
    <row r="11" spans="1:10" ht="17" customHeight="1" x14ac:dyDescent="0.2">
      <c r="A11" s="10">
        <v>5</v>
      </c>
      <c r="B11" s="49" t="s">
        <v>204</v>
      </c>
      <c r="C11" s="283"/>
      <c r="D11" s="471"/>
      <c r="E11" s="74"/>
      <c r="F11" s="61"/>
      <c r="G11" s="67"/>
      <c r="H11" s="285">
        <f>C11</f>
        <v>0</v>
      </c>
      <c r="I11" s="8">
        <v>0.16</v>
      </c>
      <c r="J11" s="74"/>
    </row>
    <row r="12" spans="1:10" ht="17" customHeight="1" x14ac:dyDescent="0.2">
      <c r="A12" s="10">
        <v>6</v>
      </c>
      <c r="B12" s="50" t="s">
        <v>129</v>
      </c>
      <c r="C12" s="283"/>
      <c r="D12" s="471"/>
      <c r="E12" s="74"/>
      <c r="F12" s="65"/>
      <c r="G12" s="66"/>
      <c r="H12" s="74"/>
      <c r="I12" s="58">
        <v>0.08</v>
      </c>
      <c r="J12" s="74"/>
    </row>
    <row r="13" spans="1:10" ht="17" customHeight="1" x14ac:dyDescent="0.2">
      <c r="A13" s="10">
        <v>7</v>
      </c>
      <c r="B13" s="49" t="s">
        <v>205</v>
      </c>
      <c r="C13" s="283"/>
      <c r="D13" s="471"/>
      <c r="E13" s="284">
        <f t="shared" ref="E13:E18" si="0">C13/(1+F13)</f>
        <v>0</v>
      </c>
      <c r="F13" s="6">
        <v>0.1</v>
      </c>
      <c r="G13" s="64">
        <v>50</v>
      </c>
      <c r="H13" s="74"/>
      <c r="I13" s="61"/>
      <c r="J13" s="74"/>
    </row>
    <row r="14" spans="1:10" ht="17" customHeight="1" x14ac:dyDescent="0.2">
      <c r="A14" s="10">
        <v>8</v>
      </c>
      <c r="B14" s="49" t="s">
        <v>206</v>
      </c>
      <c r="C14" s="283"/>
      <c r="D14" s="471"/>
      <c r="E14" s="284">
        <f t="shared" si="0"/>
        <v>0</v>
      </c>
      <c r="F14" s="6">
        <v>0.1</v>
      </c>
      <c r="G14" s="64">
        <v>50</v>
      </c>
      <c r="H14" s="74"/>
      <c r="I14" s="61"/>
      <c r="J14" s="74"/>
    </row>
    <row r="15" spans="1:10" ht="17" customHeight="1" x14ac:dyDescent="0.2">
      <c r="A15" s="10">
        <v>9</v>
      </c>
      <c r="B15" s="282" t="s">
        <v>304</v>
      </c>
      <c r="C15" s="283"/>
      <c r="D15" s="471"/>
      <c r="E15" s="284">
        <f t="shared" si="0"/>
        <v>0</v>
      </c>
      <c r="F15" s="7">
        <v>0.22</v>
      </c>
      <c r="G15" s="64">
        <v>50</v>
      </c>
      <c r="H15" s="74"/>
      <c r="I15" s="61"/>
      <c r="J15" s="286">
        <f t="shared" ref="J15:J20" si="1">E15</f>
        <v>0</v>
      </c>
    </row>
    <row r="16" spans="1:10" ht="17" customHeight="1" x14ac:dyDescent="0.2">
      <c r="A16" s="10">
        <v>10</v>
      </c>
      <c r="B16" s="49" t="s">
        <v>213</v>
      </c>
      <c r="C16" s="283"/>
      <c r="D16" s="471"/>
      <c r="E16" s="284">
        <f t="shared" si="0"/>
        <v>0</v>
      </c>
      <c r="F16" s="6">
        <v>0.1</v>
      </c>
      <c r="G16" s="64">
        <v>50</v>
      </c>
      <c r="H16" s="74"/>
      <c r="I16" s="61"/>
      <c r="J16" s="286">
        <f t="shared" si="1"/>
        <v>0</v>
      </c>
    </row>
    <row r="17" spans="1:10" ht="17" customHeight="1" x14ac:dyDescent="0.2">
      <c r="A17" s="10">
        <v>11</v>
      </c>
      <c r="B17" s="49" t="s">
        <v>212</v>
      </c>
      <c r="C17" s="283"/>
      <c r="D17" s="471"/>
      <c r="E17" s="284">
        <f t="shared" si="0"/>
        <v>0</v>
      </c>
      <c r="F17" s="6">
        <v>0.1</v>
      </c>
      <c r="G17" s="64">
        <v>50</v>
      </c>
      <c r="H17" s="74"/>
      <c r="I17" s="61"/>
      <c r="J17" s="286">
        <f t="shared" si="1"/>
        <v>0</v>
      </c>
    </row>
    <row r="18" spans="1:10" ht="17" customHeight="1" x14ac:dyDescent="0.2">
      <c r="A18" s="10">
        <v>12</v>
      </c>
      <c r="B18" s="49" t="s">
        <v>207</v>
      </c>
      <c r="C18" s="283"/>
      <c r="D18" s="471"/>
      <c r="E18" s="284">
        <f t="shared" si="0"/>
        <v>0</v>
      </c>
      <c r="F18" s="6">
        <v>0.1</v>
      </c>
      <c r="G18" s="64">
        <v>50</v>
      </c>
      <c r="H18" s="74"/>
      <c r="I18" s="61"/>
      <c r="J18" s="286">
        <f t="shared" si="1"/>
        <v>0</v>
      </c>
    </row>
    <row r="19" spans="1:10" ht="17" customHeight="1" x14ac:dyDescent="0.2">
      <c r="A19" s="10">
        <v>13</v>
      </c>
      <c r="B19" s="49" t="s">
        <v>208</v>
      </c>
      <c r="C19" s="283"/>
      <c r="D19" s="471"/>
      <c r="E19" s="284">
        <f>C19/(1+F19)</f>
        <v>0</v>
      </c>
      <c r="F19" s="6">
        <v>0.1</v>
      </c>
      <c r="G19" s="64">
        <v>50</v>
      </c>
      <c r="H19" s="285">
        <f>E19</f>
        <v>0</v>
      </c>
      <c r="I19" s="8">
        <v>0.16</v>
      </c>
      <c r="J19" s="286">
        <f t="shared" si="1"/>
        <v>0</v>
      </c>
    </row>
    <row r="20" spans="1:10" ht="17" customHeight="1" x14ac:dyDescent="0.2">
      <c r="A20" s="10">
        <v>14</v>
      </c>
      <c r="B20" s="49" t="s">
        <v>209</v>
      </c>
      <c r="C20" s="283"/>
      <c r="D20" s="471"/>
      <c r="E20" s="284">
        <f>C20/(1+F20)</f>
        <v>0</v>
      </c>
      <c r="F20" s="7">
        <v>0.22</v>
      </c>
      <c r="G20" s="64">
        <v>50</v>
      </c>
      <c r="H20" s="285">
        <f>E20</f>
        <v>0</v>
      </c>
      <c r="I20" s="8">
        <v>0.16</v>
      </c>
      <c r="J20" s="286">
        <f t="shared" si="1"/>
        <v>0</v>
      </c>
    </row>
    <row r="21" spans="1:10" ht="17" customHeight="1" x14ac:dyDescent="0.2">
      <c r="A21" s="10">
        <v>15</v>
      </c>
      <c r="B21" s="49" t="s">
        <v>306</v>
      </c>
      <c r="C21" s="288"/>
      <c r="D21" s="471"/>
      <c r="E21" s="74"/>
      <c r="F21" s="74"/>
      <c r="G21" s="74"/>
      <c r="H21" s="74"/>
      <c r="I21" s="61"/>
      <c r="J21" s="74"/>
    </row>
    <row r="22" spans="1:10" ht="17" customHeight="1" x14ac:dyDescent="0.2">
      <c r="A22" s="10">
        <v>16</v>
      </c>
      <c r="B22" s="49" t="s">
        <v>210</v>
      </c>
      <c r="C22" s="283"/>
      <c r="D22" s="471"/>
      <c r="E22" s="74"/>
      <c r="F22" s="62"/>
      <c r="G22" s="63"/>
      <c r="H22" s="74"/>
      <c r="I22" s="61"/>
      <c r="J22" s="74"/>
    </row>
    <row r="23" spans="1:10" ht="20" x14ac:dyDescent="0.2">
      <c r="A23" s="474" t="s">
        <v>81</v>
      </c>
      <c r="B23" s="474"/>
      <c r="C23" s="474"/>
      <c r="D23" s="68" t="s">
        <v>101</v>
      </c>
      <c r="E23" s="48"/>
      <c r="F23" s="48"/>
      <c r="G23" s="48"/>
      <c r="H23" s="48"/>
      <c r="I23" s="48"/>
      <c r="J23" s="48"/>
    </row>
    <row r="24" spans="1:10" ht="17" customHeight="1" x14ac:dyDescent="0.2">
      <c r="A24" s="77">
        <v>1</v>
      </c>
      <c r="B24" s="282" t="s">
        <v>305</v>
      </c>
      <c r="C24" s="283"/>
      <c r="D24" s="482" t="s">
        <v>81</v>
      </c>
      <c r="E24" s="160"/>
      <c r="F24" s="62"/>
      <c r="G24" s="63"/>
      <c r="H24" s="74"/>
      <c r="I24" s="61"/>
      <c r="J24" s="74"/>
    </row>
    <row r="25" spans="1:10" ht="17" customHeight="1" x14ac:dyDescent="0.2">
      <c r="A25" s="77">
        <v>2</v>
      </c>
      <c r="B25" s="49" t="s">
        <v>201</v>
      </c>
      <c r="C25" s="283"/>
      <c r="D25" s="482"/>
      <c r="E25" s="74"/>
      <c r="F25" s="62"/>
      <c r="G25" s="63"/>
      <c r="H25" s="74"/>
      <c r="I25" s="61"/>
      <c r="J25" s="74"/>
    </row>
    <row r="26" spans="1:10" ht="17" customHeight="1" x14ac:dyDescent="0.2">
      <c r="A26" s="10">
        <v>3</v>
      </c>
      <c r="B26" s="49" t="s">
        <v>202</v>
      </c>
      <c r="C26" s="283"/>
      <c r="D26" s="482"/>
      <c r="E26" s="74"/>
      <c r="F26" s="61"/>
      <c r="G26" s="67"/>
      <c r="H26" s="74"/>
      <c r="I26" s="61"/>
      <c r="J26" s="74"/>
    </row>
    <row r="27" spans="1:10" ht="17" customHeight="1" x14ac:dyDescent="0.2">
      <c r="A27" s="10">
        <v>4</v>
      </c>
      <c r="B27" s="49" t="s">
        <v>203</v>
      </c>
      <c r="C27" s="283"/>
      <c r="D27" s="482"/>
      <c r="E27" s="74"/>
      <c r="F27" s="62"/>
      <c r="G27" s="63"/>
      <c r="H27" s="74"/>
      <c r="I27" s="61"/>
      <c r="J27" s="286">
        <f>C27</f>
        <v>0</v>
      </c>
    </row>
    <row r="28" spans="1:10" ht="17" customHeight="1" x14ac:dyDescent="0.2">
      <c r="A28" s="10">
        <v>5</v>
      </c>
      <c r="B28" s="49" t="s">
        <v>204</v>
      </c>
      <c r="C28" s="283"/>
      <c r="D28" s="482"/>
      <c r="E28" s="74"/>
      <c r="F28" s="61"/>
      <c r="G28" s="67"/>
      <c r="H28" s="285">
        <f>C28</f>
        <v>0</v>
      </c>
      <c r="I28" s="8">
        <v>0.16</v>
      </c>
      <c r="J28" s="287"/>
    </row>
    <row r="29" spans="1:10" ht="17" customHeight="1" x14ac:dyDescent="0.2">
      <c r="A29" s="10">
        <v>6</v>
      </c>
      <c r="B29" s="50" t="s">
        <v>129</v>
      </c>
      <c r="C29" s="283"/>
      <c r="D29" s="482"/>
      <c r="E29" s="74"/>
      <c r="F29" s="65"/>
      <c r="G29" s="66"/>
      <c r="H29" s="287"/>
      <c r="I29" s="58">
        <v>0.08</v>
      </c>
      <c r="J29" s="287"/>
    </row>
    <row r="30" spans="1:10" ht="17" customHeight="1" x14ac:dyDescent="0.2">
      <c r="A30" s="10">
        <v>7</v>
      </c>
      <c r="B30" s="49" t="s">
        <v>205</v>
      </c>
      <c r="C30" s="283"/>
      <c r="D30" s="482"/>
      <c r="E30" s="284">
        <f t="shared" ref="E30:E35" si="2">C30/(1+F30)</f>
        <v>0</v>
      </c>
      <c r="F30" s="6">
        <v>0.1</v>
      </c>
      <c r="G30" s="64">
        <v>50</v>
      </c>
      <c r="H30" s="287"/>
      <c r="I30" s="61"/>
      <c r="J30" s="287"/>
    </row>
    <row r="31" spans="1:10" ht="17" customHeight="1" x14ac:dyDescent="0.2">
      <c r="A31" s="10">
        <v>8</v>
      </c>
      <c r="B31" s="49" t="s">
        <v>206</v>
      </c>
      <c r="C31" s="283"/>
      <c r="D31" s="482"/>
      <c r="E31" s="284">
        <f t="shared" si="2"/>
        <v>0</v>
      </c>
      <c r="F31" s="6">
        <v>0.1</v>
      </c>
      <c r="G31" s="64">
        <v>50</v>
      </c>
      <c r="H31" s="287"/>
      <c r="I31" s="61"/>
      <c r="J31" s="287"/>
    </row>
    <row r="32" spans="1:10" ht="17" customHeight="1" x14ac:dyDescent="0.2">
      <c r="A32" s="10">
        <v>9</v>
      </c>
      <c r="B32" s="282" t="s">
        <v>304</v>
      </c>
      <c r="C32" s="283"/>
      <c r="D32" s="482"/>
      <c r="E32" s="284">
        <f t="shared" si="2"/>
        <v>0</v>
      </c>
      <c r="F32" s="7">
        <v>0.22</v>
      </c>
      <c r="G32" s="64">
        <v>50</v>
      </c>
      <c r="H32" s="287"/>
      <c r="I32" s="61"/>
      <c r="J32" s="286">
        <f t="shared" ref="J32:J37" si="3">E32</f>
        <v>0</v>
      </c>
    </row>
    <row r="33" spans="1:10" ht="17" customHeight="1" x14ac:dyDescent="0.2">
      <c r="A33" s="10">
        <v>10</v>
      </c>
      <c r="B33" s="49" t="s">
        <v>213</v>
      </c>
      <c r="C33" s="283"/>
      <c r="D33" s="482"/>
      <c r="E33" s="284">
        <f t="shared" si="2"/>
        <v>0</v>
      </c>
      <c r="F33" s="6">
        <v>0.1</v>
      </c>
      <c r="G33" s="64">
        <v>50</v>
      </c>
      <c r="H33" s="287"/>
      <c r="I33" s="61"/>
      <c r="J33" s="286">
        <f t="shared" si="3"/>
        <v>0</v>
      </c>
    </row>
    <row r="34" spans="1:10" ht="17" customHeight="1" x14ac:dyDescent="0.2">
      <c r="A34" s="10">
        <v>11</v>
      </c>
      <c r="B34" s="49" t="s">
        <v>212</v>
      </c>
      <c r="C34" s="283"/>
      <c r="D34" s="482"/>
      <c r="E34" s="284">
        <f t="shared" si="2"/>
        <v>0</v>
      </c>
      <c r="F34" s="6">
        <v>0.1</v>
      </c>
      <c r="G34" s="64">
        <v>50</v>
      </c>
      <c r="H34" s="287"/>
      <c r="I34" s="61"/>
      <c r="J34" s="286">
        <f t="shared" si="3"/>
        <v>0</v>
      </c>
    </row>
    <row r="35" spans="1:10" ht="17" customHeight="1" x14ac:dyDescent="0.2">
      <c r="A35" s="10">
        <v>12</v>
      </c>
      <c r="B35" s="49" t="s">
        <v>207</v>
      </c>
      <c r="C35" s="283"/>
      <c r="D35" s="482"/>
      <c r="E35" s="284">
        <f t="shared" si="2"/>
        <v>0</v>
      </c>
      <c r="F35" s="6">
        <v>0.1</v>
      </c>
      <c r="G35" s="64">
        <v>50</v>
      </c>
      <c r="H35" s="287"/>
      <c r="I35" s="61"/>
      <c r="J35" s="286">
        <f t="shared" si="3"/>
        <v>0</v>
      </c>
    </row>
    <row r="36" spans="1:10" ht="17" customHeight="1" x14ac:dyDescent="0.2">
      <c r="A36" s="10">
        <v>13</v>
      </c>
      <c r="B36" s="49" t="s">
        <v>208</v>
      </c>
      <c r="C36" s="283"/>
      <c r="D36" s="482"/>
      <c r="E36" s="284">
        <f>C36/(1+F36)</f>
        <v>0</v>
      </c>
      <c r="F36" s="6">
        <v>0.1</v>
      </c>
      <c r="G36" s="64">
        <v>50</v>
      </c>
      <c r="H36" s="285">
        <f>C36/1.26</f>
        <v>0</v>
      </c>
      <c r="I36" s="8">
        <v>0.16</v>
      </c>
      <c r="J36" s="286">
        <f t="shared" si="3"/>
        <v>0</v>
      </c>
    </row>
    <row r="37" spans="1:10" ht="17" customHeight="1" x14ac:dyDescent="0.2">
      <c r="A37" s="10">
        <v>14</v>
      </c>
      <c r="B37" s="49" t="s">
        <v>209</v>
      </c>
      <c r="C37" s="283"/>
      <c r="D37" s="482"/>
      <c r="E37" s="284">
        <f>C37/(1+F37)</f>
        <v>0</v>
      </c>
      <c r="F37" s="7">
        <v>0.22</v>
      </c>
      <c r="G37" s="64">
        <v>50</v>
      </c>
      <c r="H37" s="285">
        <f>C37/1.36</f>
        <v>0</v>
      </c>
      <c r="I37" s="8">
        <v>0.16</v>
      </c>
      <c r="J37" s="286">
        <f t="shared" si="3"/>
        <v>0</v>
      </c>
    </row>
    <row r="38" spans="1:10" ht="17" customHeight="1" x14ac:dyDescent="0.2">
      <c r="A38" s="10">
        <v>15</v>
      </c>
      <c r="B38" s="49" t="s">
        <v>306</v>
      </c>
      <c r="C38" s="288"/>
      <c r="D38" s="482"/>
      <c r="E38" s="74"/>
      <c r="F38" s="74"/>
      <c r="G38" s="74"/>
      <c r="H38" s="74"/>
      <c r="I38" s="61"/>
      <c r="J38" s="74"/>
    </row>
    <row r="39" spans="1:10" ht="17" customHeight="1" x14ac:dyDescent="0.2">
      <c r="A39" s="10">
        <v>16</v>
      </c>
      <c r="B39" s="49" t="s">
        <v>210</v>
      </c>
      <c r="C39" s="283"/>
      <c r="D39" s="482"/>
      <c r="E39" s="74"/>
      <c r="F39" s="62"/>
      <c r="G39" s="63"/>
      <c r="H39" s="74"/>
      <c r="I39" s="61"/>
      <c r="J39" s="74"/>
    </row>
    <row r="40" spans="1:10" ht="20" x14ac:dyDescent="0.2">
      <c r="A40" s="474" t="s">
        <v>98</v>
      </c>
      <c r="B40" s="474"/>
      <c r="C40" s="474"/>
      <c r="D40" s="68" t="s">
        <v>102</v>
      </c>
      <c r="E40" s="48"/>
      <c r="F40" s="48"/>
      <c r="G40" s="48"/>
      <c r="H40" s="48"/>
      <c r="I40" s="48"/>
      <c r="J40" s="48"/>
    </row>
    <row r="41" spans="1:10" ht="17" customHeight="1" x14ac:dyDescent="0.2">
      <c r="A41" s="77">
        <v>1</v>
      </c>
      <c r="B41" s="282" t="s">
        <v>305</v>
      </c>
      <c r="C41" s="283"/>
      <c r="D41" s="481" t="s">
        <v>80</v>
      </c>
      <c r="E41" s="160"/>
      <c r="F41" s="62"/>
      <c r="G41" s="63"/>
      <c r="H41" s="74"/>
      <c r="I41" s="61"/>
      <c r="J41" s="74"/>
    </row>
    <row r="42" spans="1:10" ht="17" customHeight="1" x14ac:dyDescent="0.2">
      <c r="A42" s="77">
        <v>2</v>
      </c>
      <c r="B42" s="49" t="s">
        <v>201</v>
      </c>
      <c r="C42" s="283"/>
      <c r="D42" s="481"/>
      <c r="E42" s="74"/>
      <c r="F42" s="62"/>
      <c r="G42" s="63"/>
      <c r="H42" s="74"/>
      <c r="I42" s="61"/>
      <c r="J42" s="74"/>
    </row>
    <row r="43" spans="1:10" ht="17" customHeight="1" x14ac:dyDescent="0.2">
      <c r="A43" s="10">
        <v>3</v>
      </c>
      <c r="B43" s="49" t="s">
        <v>202</v>
      </c>
      <c r="C43" s="283"/>
      <c r="D43" s="481"/>
      <c r="E43" s="74"/>
      <c r="F43" s="61"/>
      <c r="G43" s="67"/>
      <c r="H43" s="74"/>
      <c r="I43" s="61"/>
      <c r="J43" s="74"/>
    </row>
    <row r="44" spans="1:10" ht="17" customHeight="1" x14ac:dyDescent="0.2">
      <c r="A44" s="10">
        <v>4</v>
      </c>
      <c r="B44" s="49" t="s">
        <v>203</v>
      </c>
      <c r="C44" s="283"/>
      <c r="D44" s="481"/>
      <c r="E44" s="74"/>
      <c r="F44" s="62"/>
      <c r="G44" s="63"/>
      <c r="H44" s="74"/>
      <c r="I44" s="61"/>
      <c r="J44" s="286">
        <f>C44</f>
        <v>0</v>
      </c>
    </row>
    <row r="45" spans="1:10" ht="17" customHeight="1" x14ac:dyDescent="0.2">
      <c r="A45" s="10">
        <v>5</v>
      </c>
      <c r="B45" s="49" t="s">
        <v>204</v>
      </c>
      <c r="C45" s="283"/>
      <c r="D45" s="481"/>
      <c r="E45" s="74"/>
      <c r="F45" s="61"/>
      <c r="G45" s="67"/>
      <c r="H45" s="285">
        <f>C45</f>
        <v>0</v>
      </c>
      <c r="I45" s="8">
        <v>0.16</v>
      </c>
      <c r="J45" s="287"/>
    </row>
    <row r="46" spans="1:10" ht="17" customHeight="1" x14ac:dyDescent="0.2">
      <c r="A46" s="10">
        <v>6</v>
      </c>
      <c r="B46" s="50" t="s">
        <v>129</v>
      </c>
      <c r="C46" s="283"/>
      <c r="D46" s="481"/>
      <c r="E46" s="74"/>
      <c r="F46" s="65"/>
      <c r="G46" s="66"/>
      <c r="H46" s="287"/>
      <c r="I46" s="58">
        <v>0.08</v>
      </c>
      <c r="J46" s="287"/>
    </row>
    <row r="47" spans="1:10" ht="17" customHeight="1" x14ac:dyDescent="0.2">
      <c r="A47" s="10">
        <v>7</v>
      </c>
      <c r="B47" s="49" t="s">
        <v>205</v>
      </c>
      <c r="C47" s="283"/>
      <c r="D47" s="481"/>
      <c r="E47" s="284">
        <f t="shared" ref="E47:E52" si="4">C47/(1+F47)</f>
        <v>0</v>
      </c>
      <c r="F47" s="6">
        <v>0.1</v>
      </c>
      <c r="G47" s="64">
        <v>50</v>
      </c>
      <c r="H47" s="287"/>
      <c r="I47" s="61"/>
      <c r="J47" s="287"/>
    </row>
    <row r="48" spans="1:10" ht="17" customHeight="1" x14ac:dyDescent="0.2">
      <c r="A48" s="10">
        <v>8</v>
      </c>
      <c r="B48" s="49" t="s">
        <v>206</v>
      </c>
      <c r="C48" s="283"/>
      <c r="D48" s="481"/>
      <c r="E48" s="284">
        <f t="shared" si="4"/>
        <v>0</v>
      </c>
      <c r="F48" s="6">
        <v>0.1</v>
      </c>
      <c r="G48" s="64">
        <v>50</v>
      </c>
      <c r="H48" s="287"/>
      <c r="I48" s="61"/>
      <c r="J48" s="287"/>
    </row>
    <row r="49" spans="1:10" ht="17" customHeight="1" x14ac:dyDescent="0.2">
      <c r="A49" s="10">
        <v>9</v>
      </c>
      <c r="B49" s="282" t="s">
        <v>304</v>
      </c>
      <c r="C49" s="283"/>
      <c r="D49" s="481"/>
      <c r="E49" s="284">
        <f t="shared" si="4"/>
        <v>0</v>
      </c>
      <c r="F49" s="7">
        <v>0.22</v>
      </c>
      <c r="G49" s="64">
        <v>50</v>
      </c>
      <c r="H49" s="287"/>
      <c r="I49" s="61"/>
      <c r="J49" s="286">
        <f t="shared" ref="J49:J54" si="5">E49</f>
        <v>0</v>
      </c>
    </row>
    <row r="50" spans="1:10" ht="17" customHeight="1" x14ac:dyDescent="0.2">
      <c r="A50" s="10">
        <v>10</v>
      </c>
      <c r="B50" s="49" t="s">
        <v>213</v>
      </c>
      <c r="C50" s="283"/>
      <c r="D50" s="481"/>
      <c r="E50" s="284">
        <f t="shared" si="4"/>
        <v>0</v>
      </c>
      <c r="F50" s="6">
        <v>0.1</v>
      </c>
      <c r="G50" s="64">
        <v>50</v>
      </c>
      <c r="H50" s="287"/>
      <c r="I50" s="61"/>
      <c r="J50" s="286">
        <f t="shared" si="5"/>
        <v>0</v>
      </c>
    </row>
    <row r="51" spans="1:10" ht="17" customHeight="1" x14ac:dyDescent="0.2">
      <c r="A51" s="10">
        <v>11</v>
      </c>
      <c r="B51" s="49" t="s">
        <v>212</v>
      </c>
      <c r="C51" s="283"/>
      <c r="D51" s="481"/>
      <c r="E51" s="284">
        <f t="shared" si="4"/>
        <v>0</v>
      </c>
      <c r="F51" s="6">
        <v>0.1</v>
      </c>
      <c r="G51" s="64">
        <v>50</v>
      </c>
      <c r="H51" s="287"/>
      <c r="I51" s="61"/>
      <c r="J51" s="286">
        <f t="shared" si="5"/>
        <v>0</v>
      </c>
    </row>
    <row r="52" spans="1:10" ht="17" customHeight="1" x14ac:dyDescent="0.2">
      <c r="A52" s="10">
        <v>12</v>
      </c>
      <c r="B52" s="49" t="s">
        <v>207</v>
      </c>
      <c r="C52" s="283"/>
      <c r="D52" s="481"/>
      <c r="E52" s="284">
        <f t="shared" si="4"/>
        <v>0</v>
      </c>
      <c r="F52" s="6">
        <v>0.1</v>
      </c>
      <c r="G52" s="64">
        <v>50</v>
      </c>
      <c r="H52" s="287"/>
      <c r="I52" s="61"/>
      <c r="J52" s="286">
        <f t="shared" si="5"/>
        <v>0</v>
      </c>
    </row>
    <row r="53" spans="1:10" ht="17" customHeight="1" x14ac:dyDescent="0.2">
      <c r="A53" s="10">
        <v>13</v>
      </c>
      <c r="B53" s="49" t="s">
        <v>208</v>
      </c>
      <c r="C53" s="283"/>
      <c r="D53" s="481"/>
      <c r="E53" s="284">
        <f>C53/(1+F53)</f>
        <v>0</v>
      </c>
      <c r="F53" s="6">
        <v>0.1</v>
      </c>
      <c r="G53" s="64">
        <v>50</v>
      </c>
      <c r="H53" s="285">
        <f>C53/1.26</f>
        <v>0</v>
      </c>
      <c r="I53" s="8">
        <v>0.16</v>
      </c>
      <c r="J53" s="286">
        <f t="shared" si="5"/>
        <v>0</v>
      </c>
    </row>
    <row r="54" spans="1:10" ht="17" customHeight="1" x14ac:dyDescent="0.2">
      <c r="A54" s="10">
        <v>14</v>
      </c>
      <c r="B54" s="49" t="s">
        <v>209</v>
      </c>
      <c r="C54" s="283"/>
      <c r="D54" s="481"/>
      <c r="E54" s="284">
        <f>C54/(1+F54)</f>
        <v>0</v>
      </c>
      <c r="F54" s="7">
        <v>0.22</v>
      </c>
      <c r="G54" s="64">
        <v>50</v>
      </c>
      <c r="H54" s="285">
        <f>C54/1.36</f>
        <v>0</v>
      </c>
      <c r="I54" s="8">
        <v>0.16</v>
      </c>
      <c r="J54" s="286">
        <f t="shared" si="5"/>
        <v>0</v>
      </c>
    </row>
    <row r="55" spans="1:10" ht="17" customHeight="1" x14ac:dyDescent="0.2">
      <c r="A55" s="10">
        <v>15</v>
      </c>
      <c r="B55" s="49" t="s">
        <v>306</v>
      </c>
      <c r="C55" s="288"/>
      <c r="D55" s="481"/>
      <c r="E55" s="74"/>
      <c r="F55" s="74"/>
      <c r="G55" s="74"/>
      <c r="H55" s="74"/>
      <c r="I55" s="61"/>
      <c r="J55" s="74"/>
    </row>
    <row r="56" spans="1:10" ht="17" customHeight="1" x14ac:dyDescent="0.2">
      <c r="A56" s="10">
        <v>16</v>
      </c>
      <c r="B56" s="49" t="s">
        <v>210</v>
      </c>
      <c r="C56" s="283"/>
      <c r="D56" s="481"/>
      <c r="E56" s="74"/>
      <c r="F56" s="62"/>
      <c r="G56" s="63"/>
      <c r="H56" s="74"/>
      <c r="I56" s="61"/>
      <c r="J56" s="287"/>
    </row>
    <row r="57" spans="1:10" ht="20" x14ac:dyDescent="0.2">
      <c r="A57" s="474" t="s">
        <v>97</v>
      </c>
      <c r="B57" s="474"/>
      <c r="C57" s="474"/>
      <c r="D57" s="68" t="s">
        <v>111</v>
      </c>
      <c r="E57" s="48"/>
      <c r="F57" s="48"/>
      <c r="G57" s="48"/>
      <c r="H57" s="48"/>
      <c r="I57" s="48"/>
      <c r="J57" s="48"/>
    </row>
    <row r="58" spans="1:10" ht="17" customHeight="1" x14ac:dyDescent="0.2">
      <c r="A58" s="77">
        <v>1</v>
      </c>
      <c r="B58" s="282" t="s">
        <v>305</v>
      </c>
      <c r="C58" s="283"/>
      <c r="D58" s="480" t="s">
        <v>79</v>
      </c>
      <c r="E58" s="160"/>
      <c r="F58" s="62"/>
      <c r="G58" s="63"/>
      <c r="H58" s="74"/>
      <c r="I58" s="61"/>
      <c r="J58" s="74"/>
    </row>
    <row r="59" spans="1:10" ht="17" customHeight="1" x14ac:dyDescent="0.2">
      <c r="A59" s="77">
        <v>2</v>
      </c>
      <c r="B59" s="49" t="s">
        <v>201</v>
      </c>
      <c r="C59" s="283"/>
      <c r="D59" s="480"/>
      <c r="E59" s="74"/>
      <c r="F59" s="62"/>
      <c r="G59" s="63"/>
      <c r="H59" s="74"/>
      <c r="I59" s="61"/>
      <c r="J59" s="74"/>
    </row>
    <row r="60" spans="1:10" ht="17" customHeight="1" x14ac:dyDescent="0.2">
      <c r="A60" s="10">
        <v>3</v>
      </c>
      <c r="B60" s="49" t="s">
        <v>202</v>
      </c>
      <c r="C60" s="283"/>
      <c r="D60" s="480"/>
      <c r="E60" s="74"/>
      <c r="F60" s="61"/>
      <c r="G60" s="67"/>
      <c r="H60" s="74"/>
      <c r="I60" s="61"/>
      <c r="J60" s="74"/>
    </row>
    <row r="61" spans="1:10" ht="17" customHeight="1" x14ac:dyDescent="0.2">
      <c r="A61" s="10">
        <v>4</v>
      </c>
      <c r="B61" s="49" t="s">
        <v>203</v>
      </c>
      <c r="C61" s="283"/>
      <c r="D61" s="480"/>
      <c r="E61" s="74"/>
      <c r="F61" s="62"/>
      <c r="G61" s="63"/>
      <c r="H61" s="74"/>
      <c r="I61" s="61"/>
      <c r="J61" s="286">
        <f>C61</f>
        <v>0</v>
      </c>
    </row>
    <row r="62" spans="1:10" ht="17" customHeight="1" x14ac:dyDescent="0.2">
      <c r="A62" s="10">
        <v>5</v>
      </c>
      <c r="B62" s="49" t="s">
        <v>204</v>
      </c>
      <c r="C62" s="283"/>
      <c r="D62" s="480"/>
      <c r="E62" s="74"/>
      <c r="F62" s="61"/>
      <c r="G62" s="67"/>
      <c r="H62" s="285">
        <f>C62</f>
        <v>0</v>
      </c>
      <c r="I62" s="8">
        <v>0.16</v>
      </c>
      <c r="J62" s="74"/>
    </row>
    <row r="63" spans="1:10" ht="17" customHeight="1" x14ac:dyDescent="0.2">
      <c r="A63" s="10">
        <v>6</v>
      </c>
      <c r="B63" s="50" t="s">
        <v>129</v>
      </c>
      <c r="C63" s="283"/>
      <c r="D63" s="480"/>
      <c r="E63" s="74"/>
      <c r="F63" s="65"/>
      <c r="G63" s="66"/>
      <c r="H63" s="74"/>
      <c r="I63" s="58">
        <v>0.08</v>
      </c>
      <c r="J63" s="74"/>
    </row>
    <row r="64" spans="1:10" ht="17" customHeight="1" x14ac:dyDescent="0.2">
      <c r="A64" s="10">
        <v>7</v>
      </c>
      <c r="B64" s="49" t="s">
        <v>205</v>
      </c>
      <c r="C64" s="283"/>
      <c r="D64" s="480"/>
      <c r="E64" s="284">
        <f t="shared" ref="E64:E69" si="6">C64/(1+F64)</f>
        <v>0</v>
      </c>
      <c r="F64" s="6">
        <v>0.1</v>
      </c>
      <c r="G64" s="64">
        <v>50</v>
      </c>
      <c r="H64" s="74"/>
      <c r="I64" s="61"/>
      <c r="J64" s="74"/>
    </row>
    <row r="65" spans="1:10" ht="17" customHeight="1" x14ac:dyDescent="0.2">
      <c r="A65" s="10">
        <v>8</v>
      </c>
      <c r="B65" s="49" t="s">
        <v>206</v>
      </c>
      <c r="C65" s="283"/>
      <c r="D65" s="480"/>
      <c r="E65" s="284">
        <f t="shared" si="6"/>
        <v>0</v>
      </c>
      <c r="F65" s="6">
        <v>0.1</v>
      </c>
      <c r="G65" s="64">
        <v>50</v>
      </c>
      <c r="H65" s="74"/>
      <c r="I65" s="61"/>
      <c r="J65" s="74"/>
    </row>
    <row r="66" spans="1:10" ht="17" customHeight="1" x14ac:dyDescent="0.2">
      <c r="A66" s="10">
        <v>9</v>
      </c>
      <c r="B66" s="282" t="s">
        <v>304</v>
      </c>
      <c r="C66" s="283"/>
      <c r="D66" s="480"/>
      <c r="E66" s="284">
        <f t="shared" si="6"/>
        <v>0</v>
      </c>
      <c r="F66" s="7">
        <v>0.22</v>
      </c>
      <c r="G66" s="64">
        <v>50</v>
      </c>
      <c r="H66" s="74"/>
      <c r="I66" s="61"/>
      <c r="J66" s="286">
        <f t="shared" ref="J66:J71" si="7">E66</f>
        <v>0</v>
      </c>
    </row>
    <row r="67" spans="1:10" ht="17" customHeight="1" x14ac:dyDescent="0.2">
      <c r="A67" s="10">
        <v>10</v>
      </c>
      <c r="B67" s="49" t="s">
        <v>213</v>
      </c>
      <c r="C67" s="283"/>
      <c r="D67" s="480"/>
      <c r="E67" s="284">
        <f t="shared" si="6"/>
        <v>0</v>
      </c>
      <c r="F67" s="6">
        <v>0.1</v>
      </c>
      <c r="G67" s="64">
        <v>50</v>
      </c>
      <c r="H67" s="74"/>
      <c r="I67" s="61"/>
      <c r="J67" s="286">
        <f t="shared" si="7"/>
        <v>0</v>
      </c>
    </row>
    <row r="68" spans="1:10" ht="17" customHeight="1" x14ac:dyDescent="0.2">
      <c r="A68" s="10">
        <v>11</v>
      </c>
      <c r="B68" s="49" t="s">
        <v>212</v>
      </c>
      <c r="C68" s="283"/>
      <c r="D68" s="480"/>
      <c r="E68" s="284">
        <f t="shared" si="6"/>
        <v>0</v>
      </c>
      <c r="F68" s="6">
        <v>0.1</v>
      </c>
      <c r="G68" s="64">
        <v>50</v>
      </c>
      <c r="H68" s="74"/>
      <c r="I68" s="61"/>
      <c r="J68" s="286">
        <f t="shared" si="7"/>
        <v>0</v>
      </c>
    </row>
    <row r="69" spans="1:10" ht="17" customHeight="1" x14ac:dyDescent="0.2">
      <c r="A69" s="10">
        <v>12</v>
      </c>
      <c r="B69" s="49" t="s">
        <v>207</v>
      </c>
      <c r="C69" s="283"/>
      <c r="D69" s="480"/>
      <c r="E69" s="284">
        <f t="shared" si="6"/>
        <v>0</v>
      </c>
      <c r="F69" s="6">
        <v>0.1</v>
      </c>
      <c r="G69" s="64">
        <v>50</v>
      </c>
      <c r="H69" s="74"/>
      <c r="I69" s="61"/>
      <c r="J69" s="286">
        <f t="shared" si="7"/>
        <v>0</v>
      </c>
    </row>
    <row r="70" spans="1:10" ht="17" customHeight="1" x14ac:dyDescent="0.2">
      <c r="A70" s="10">
        <v>13</v>
      </c>
      <c r="B70" s="49" t="s">
        <v>208</v>
      </c>
      <c r="C70" s="283"/>
      <c r="D70" s="480"/>
      <c r="E70" s="284">
        <f>C70/(1+F70)</f>
        <v>0</v>
      </c>
      <c r="F70" s="6">
        <v>0.1</v>
      </c>
      <c r="G70" s="64">
        <v>50</v>
      </c>
      <c r="H70" s="285">
        <f>C70/1.26</f>
        <v>0</v>
      </c>
      <c r="I70" s="8">
        <v>0.16</v>
      </c>
      <c r="J70" s="286">
        <f t="shared" si="7"/>
        <v>0</v>
      </c>
    </row>
    <row r="71" spans="1:10" ht="17" customHeight="1" x14ac:dyDescent="0.2">
      <c r="A71" s="10">
        <v>14</v>
      </c>
      <c r="B71" s="49" t="s">
        <v>209</v>
      </c>
      <c r="C71" s="283"/>
      <c r="D71" s="480"/>
      <c r="E71" s="284">
        <f>C71/(1+F71)</f>
        <v>0</v>
      </c>
      <c r="F71" s="7">
        <v>0.22</v>
      </c>
      <c r="G71" s="64">
        <v>50</v>
      </c>
      <c r="H71" s="285">
        <f>C71/1.36</f>
        <v>0</v>
      </c>
      <c r="I71" s="8">
        <v>0.16</v>
      </c>
      <c r="J71" s="286">
        <f t="shared" si="7"/>
        <v>0</v>
      </c>
    </row>
    <row r="72" spans="1:10" ht="17" customHeight="1" x14ac:dyDescent="0.2">
      <c r="A72" s="10">
        <v>15</v>
      </c>
      <c r="B72" s="49" t="s">
        <v>306</v>
      </c>
      <c r="C72" s="288"/>
      <c r="D72" s="480"/>
      <c r="E72" s="74"/>
      <c r="F72" s="74"/>
      <c r="G72" s="74"/>
      <c r="H72" s="74"/>
      <c r="I72" s="61"/>
      <c r="J72" s="74"/>
    </row>
    <row r="73" spans="1:10" ht="17" customHeight="1" x14ac:dyDescent="0.2">
      <c r="A73" s="10">
        <v>16</v>
      </c>
      <c r="B73" s="49" t="s">
        <v>210</v>
      </c>
      <c r="C73" s="283"/>
      <c r="D73" s="480"/>
      <c r="E73" s="74"/>
      <c r="F73" s="62"/>
      <c r="G73" s="63"/>
      <c r="H73" s="74"/>
      <c r="I73" s="61"/>
      <c r="J73" s="287"/>
    </row>
    <row r="74" spans="1:10" ht="20" x14ac:dyDescent="0.2">
      <c r="A74" s="474" t="s">
        <v>96</v>
      </c>
      <c r="B74" s="474"/>
      <c r="C74" s="474"/>
      <c r="D74" s="68" t="s">
        <v>110</v>
      </c>
      <c r="E74" s="48"/>
      <c r="F74" s="48"/>
      <c r="G74" s="48"/>
      <c r="H74" s="48"/>
      <c r="I74" s="48"/>
      <c r="J74" s="48"/>
    </row>
    <row r="75" spans="1:10" ht="17" customHeight="1" x14ac:dyDescent="0.2">
      <c r="A75" s="77">
        <v>1</v>
      </c>
      <c r="B75" s="282" t="s">
        <v>305</v>
      </c>
      <c r="C75" s="283"/>
      <c r="D75" s="479" t="s">
        <v>78</v>
      </c>
      <c r="E75" s="160"/>
      <c r="F75" s="62"/>
      <c r="G75" s="63"/>
      <c r="H75" s="74"/>
      <c r="I75" s="61"/>
      <c r="J75" s="74"/>
    </row>
    <row r="76" spans="1:10" ht="17" customHeight="1" x14ac:dyDescent="0.2">
      <c r="A76" s="77">
        <v>2</v>
      </c>
      <c r="B76" s="49" t="s">
        <v>201</v>
      </c>
      <c r="C76" s="283"/>
      <c r="D76" s="479"/>
      <c r="E76" s="74"/>
      <c r="F76" s="62"/>
      <c r="G76" s="63"/>
      <c r="H76" s="74"/>
      <c r="I76" s="61"/>
      <c r="J76" s="74"/>
    </row>
    <row r="77" spans="1:10" ht="17" customHeight="1" x14ac:dyDescent="0.2">
      <c r="A77" s="10">
        <v>3</v>
      </c>
      <c r="B77" s="49" t="s">
        <v>202</v>
      </c>
      <c r="C77" s="283"/>
      <c r="D77" s="479"/>
      <c r="E77" s="74"/>
      <c r="F77" s="61"/>
      <c r="G77" s="67"/>
      <c r="H77" s="74"/>
      <c r="I77" s="61"/>
      <c r="J77" s="74"/>
    </row>
    <row r="78" spans="1:10" ht="17" customHeight="1" x14ac:dyDescent="0.2">
      <c r="A78" s="10">
        <v>4</v>
      </c>
      <c r="B78" s="49" t="s">
        <v>203</v>
      </c>
      <c r="C78" s="283"/>
      <c r="D78" s="479"/>
      <c r="E78" s="74"/>
      <c r="F78" s="62"/>
      <c r="G78" s="63"/>
      <c r="H78" s="74"/>
      <c r="I78" s="61"/>
      <c r="J78" s="286">
        <f>C78</f>
        <v>0</v>
      </c>
    </row>
    <row r="79" spans="1:10" ht="17" customHeight="1" x14ac:dyDescent="0.2">
      <c r="A79" s="10">
        <v>5</v>
      </c>
      <c r="B79" s="49" t="s">
        <v>204</v>
      </c>
      <c r="C79" s="283"/>
      <c r="D79" s="479"/>
      <c r="E79" s="74"/>
      <c r="F79" s="61"/>
      <c r="G79" s="67"/>
      <c r="H79" s="285">
        <f>C79</f>
        <v>0</v>
      </c>
      <c r="I79" s="8">
        <v>0.16</v>
      </c>
      <c r="J79" s="74"/>
    </row>
    <row r="80" spans="1:10" ht="17" customHeight="1" x14ac:dyDescent="0.2">
      <c r="A80" s="10">
        <v>6</v>
      </c>
      <c r="B80" s="50" t="s">
        <v>129</v>
      </c>
      <c r="C80" s="283"/>
      <c r="D80" s="479"/>
      <c r="E80" s="74"/>
      <c r="F80" s="65"/>
      <c r="G80" s="66"/>
      <c r="H80" s="74"/>
      <c r="I80" s="58">
        <v>0.08</v>
      </c>
      <c r="J80" s="74"/>
    </row>
    <row r="81" spans="1:10" ht="17" customHeight="1" x14ac:dyDescent="0.2">
      <c r="A81" s="10">
        <v>7</v>
      </c>
      <c r="B81" s="49" t="s">
        <v>205</v>
      </c>
      <c r="C81" s="283"/>
      <c r="D81" s="479"/>
      <c r="E81" s="284">
        <f t="shared" ref="E81:E86" si="8">C81/(1+F81)</f>
        <v>0</v>
      </c>
      <c r="F81" s="6">
        <v>0.1</v>
      </c>
      <c r="G81" s="64">
        <v>50</v>
      </c>
      <c r="H81" s="74"/>
      <c r="I81" s="61"/>
      <c r="J81" s="74"/>
    </row>
    <row r="82" spans="1:10" ht="17" customHeight="1" x14ac:dyDescent="0.2">
      <c r="A82" s="10">
        <v>8</v>
      </c>
      <c r="B82" s="49" t="s">
        <v>206</v>
      </c>
      <c r="C82" s="283"/>
      <c r="D82" s="479"/>
      <c r="E82" s="284">
        <f t="shared" si="8"/>
        <v>0</v>
      </c>
      <c r="F82" s="6">
        <v>0.1</v>
      </c>
      <c r="G82" s="64">
        <v>50</v>
      </c>
      <c r="H82" s="74"/>
      <c r="I82" s="61"/>
      <c r="J82" s="74"/>
    </row>
    <row r="83" spans="1:10" ht="17" customHeight="1" x14ac:dyDescent="0.2">
      <c r="A83" s="10">
        <v>9</v>
      </c>
      <c r="B83" s="282" t="s">
        <v>304</v>
      </c>
      <c r="C83" s="283"/>
      <c r="D83" s="479"/>
      <c r="E83" s="284">
        <f t="shared" si="8"/>
        <v>0</v>
      </c>
      <c r="F83" s="7">
        <v>0.22</v>
      </c>
      <c r="G83" s="64">
        <v>50</v>
      </c>
      <c r="H83" s="74"/>
      <c r="I83" s="61"/>
      <c r="J83" s="286">
        <f t="shared" ref="J83:J88" si="9">E83</f>
        <v>0</v>
      </c>
    </row>
    <row r="84" spans="1:10" ht="17" customHeight="1" x14ac:dyDescent="0.2">
      <c r="A84" s="10">
        <v>10</v>
      </c>
      <c r="B84" s="49" t="s">
        <v>213</v>
      </c>
      <c r="C84" s="283"/>
      <c r="D84" s="479"/>
      <c r="E84" s="284">
        <f t="shared" si="8"/>
        <v>0</v>
      </c>
      <c r="F84" s="6">
        <v>0.1</v>
      </c>
      <c r="G84" s="64">
        <v>50</v>
      </c>
      <c r="H84" s="74"/>
      <c r="I84" s="61"/>
      <c r="J84" s="286">
        <f t="shared" si="9"/>
        <v>0</v>
      </c>
    </row>
    <row r="85" spans="1:10" ht="17" customHeight="1" x14ac:dyDescent="0.2">
      <c r="A85" s="10">
        <v>11</v>
      </c>
      <c r="B85" s="49" t="s">
        <v>212</v>
      </c>
      <c r="C85" s="283"/>
      <c r="D85" s="479"/>
      <c r="E85" s="284">
        <f t="shared" si="8"/>
        <v>0</v>
      </c>
      <c r="F85" s="6">
        <v>0.1</v>
      </c>
      <c r="G85" s="64">
        <v>50</v>
      </c>
      <c r="H85" s="74"/>
      <c r="I85" s="61"/>
      <c r="J85" s="286">
        <f t="shared" si="9"/>
        <v>0</v>
      </c>
    </row>
    <row r="86" spans="1:10" ht="17" customHeight="1" x14ac:dyDescent="0.2">
      <c r="A86" s="10">
        <v>12</v>
      </c>
      <c r="B86" s="49" t="s">
        <v>207</v>
      </c>
      <c r="C86" s="283"/>
      <c r="D86" s="479"/>
      <c r="E86" s="284">
        <f t="shared" si="8"/>
        <v>0</v>
      </c>
      <c r="F86" s="6">
        <v>0.1</v>
      </c>
      <c r="G86" s="64">
        <v>50</v>
      </c>
      <c r="H86" s="74"/>
      <c r="I86" s="61"/>
      <c r="J86" s="286">
        <f t="shared" si="9"/>
        <v>0</v>
      </c>
    </row>
    <row r="87" spans="1:10" ht="17" customHeight="1" x14ac:dyDescent="0.2">
      <c r="A87" s="10">
        <v>13</v>
      </c>
      <c r="B87" s="49" t="s">
        <v>208</v>
      </c>
      <c r="C87" s="283"/>
      <c r="D87" s="479"/>
      <c r="E87" s="284">
        <f>C87/(1+F87)</f>
        <v>0</v>
      </c>
      <c r="F87" s="6">
        <v>0.1</v>
      </c>
      <c r="G87" s="64">
        <v>50</v>
      </c>
      <c r="H87" s="285">
        <f>C87/1.26</f>
        <v>0</v>
      </c>
      <c r="I87" s="8">
        <v>0.16</v>
      </c>
      <c r="J87" s="286">
        <f t="shared" si="9"/>
        <v>0</v>
      </c>
    </row>
    <row r="88" spans="1:10" ht="17" customHeight="1" x14ac:dyDescent="0.2">
      <c r="A88" s="10">
        <v>14</v>
      </c>
      <c r="B88" s="49" t="s">
        <v>209</v>
      </c>
      <c r="C88" s="283"/>
      <c r="D88" s="479"/>
      <c r="E88" s="284">
        <f>C88/(1+F88)</f>
        <v>0</v>
      </c>
      <c r="F88" s="7">
        <v>0.22</v>
      </c>
      <c r="G88" s="64">
        <v>50</v>
      </c>
      <c r="H88" s="285">
        <f>C88/1.36</f>
        <v>0</v>
      </c>
      <c r="I88" s="8">
        <v>0.16</v>
      </c>
      <c r="J88" s="286">
        <f t="shared" si="9"/>
        <v>0</v>
      </c>
    </row>
    <row r="89" spans="1:10" ht="17" customHeight="1" x14ac:dyDescent="0.2">
      <c r="A89" s="10">
        <v>15</v>
      </c>
      <c r="B89" s="49" t="s">
        <v>306</v>
      </c>
      <c r="C89" s="288"/>
      <c r="D89" s="479"/>
      <c r="E89" s="74"/>
      <c r="F89" s="74"/>
      <c r="G89" s="74"/>
      <c r="H89" s="74"/>
      <c r="I89" s="61"/>
      <c r="J89" s="74"/>
    </row>
    <row r="90" spans="1:10" ht="17" customHeight="1" x14ac:dyDescent="0.2">
      <c r="A90" s="10">
        <v>16</v>
      </c>
      <c r="B90" s="49" t="s">
        <v>210</v>
      </c>
      <c r="C90" s="283"/>
      <c r="D90" s="479"/>
      <c r="E90" s="74"/>
      <c r="F90" s="62"/>
      <c r="G90" s="63"/>
      <c r="H90" s="74"/>
      <c r="I90" s="61"/>
      <c r="J90" s="74"/>
    </row>
    <row r="91" spans="1:10" ht="20" x14ac:dyDescent="0.2">
      <c r="A91" s="474" t="s">
        <v>95</v>
      </c>
      <c r="B91" s="474"/>
      <c r="C91" s="474"/>
      <c r="D91" s="68" t="s">
        <v>109</v>
      </c>
      <c r="E91" s="48"/>
      <c r="F91" s="48"/>
      <c r="G91" s="48"/>
      <c r="H91" s="48"/>
      <c r="I91" s="48"/>
      <c r="J91" s="48"/>
    </row>
    <row r="92" spans="1:10" ht="17" customHeight="1" x14ac:dyDescent="0.2">
      <c r="A92" s="77">
        <v>1</v>
      </c>
      <c r="B92" s="282" t="s">
        <v>305</v>
      </c>
      <c r="C92" s="283"/>
      <c r="D92" s="472" t="s">
        <v>76</v>
      </c>
      <c r="E92" s="160"/>
      <c r="F92" s="62"/>
      <c r="G92" s="63"/>
      <c r="H92" s="74"/>
      <c r="I92" s="61"/>
      <c r="J92" s="74"/>
    </row>
    <row r="93" spans="1:10" ht="17" customHeight="1" x14ac:dyDescent="0.2">
      <c r="A93" s="77">
        <v>2</v>
      </c>
      <c r="B93" s="49" t="s">
        <v>201</v>
      </c>
      <c r="C93" s="283"/>
      <c r="D93" s="472"/>
      <c r="E93" s="74"/>
      <c r="F93" s="62"/>
      <c r="G93" s="63"/>
      <c r="H93" s="74"/>
      <c r="I93" s="61"/>
      <c r="J93" s="74"/>
    </row>
    <row r="94" spans="1:10" ht="17" customHeight="1" x14ac:dyDescent="0.2">
      <c r="A94" s="10">
        <v>3</v>
      </c>
      <c r="B94" s="49" t="s">
        <v>202</v>
      </c>
      <c r="C94" s="283"/>
      <c r="D94" s="472"/>
      <c r="E94" s="74"/>
      <c r="F94" s="61"/>
      <c r="G94" s="67"/>
      <c r="H94" s="74"/>
      <c r="I94" s="61"/>
      <c r="J94" s="74"/>
    </row>
    <row r="95" spans="1:10" ht="17" customHeight="1" x14ac:dyDescent="0.2">
      <c r="A95" s="10">
        <v>4</v>
      </c>
      <c r="B95" s="49" t="s">
        <v>203</v>
      </c>
      <c r="C95" s="283"/>
      <c r="D95" s="472"/>
      <c r="E95" s="74"/>
      <c r="F95" s="62"/>
      <c r="G95" s="63"/>
      <c r="H95" s="74"/>
      <c r="I95" s="61"/>
      <c r="J95" s="286">
        <f>C95</f>
        <v>0</v>
      </c>
    </row>
    <row r="96" spans="1:10" ht="17" customHeight="1" x14ac:dyDescent="0.2">
      <c r="A96" s="10">
        <v>5</v>
      </c>
      <c r="B96" s="49" t="s">
        <v>204</v>
      </c>
      <c r="C96" s="283"/>
      <c r="D96" s="472"/>
      <c r="E96" s="74"/>
      <c r="F96" s="61"/>
      <c r="G96" s="67"/>
      <c r="H96" s="285">
        <f>C96</f>
        <v>0</v>
      </c>
      <c r="I96" s="8">
        <v>0.16</v>
      </c>
      <c r="J96" s="74"/>
    </row>
    <row r="97" spans="1:10" ht="17" customHeight="1" x14ac:dyDescent="0.2">
      <c r="A97" s="10">
        <v>6</v>
      </c>
      <c r="B97" s="50" t="s">
        <v>129</v>
      </c>
      <c r="C97" s="283"/>
      <c r="D97" s="472"/>
      <c r="E97" s="74"/>
      <c r="F97" s="65"/>
      <c r="G97" s="66"/>
      <c r="H97" s="74"/>
      <c r="I97" s="58">
        <v>0.08</v>
      </c>
      <c r="J97" s="74"/>
    </row>
    <row r="98" spans="1:10" ht="17" customHeight="1" x14ac:dyDescent="0.2">
      <c r="A98" s="10">
        <v>7</v>
      </c>
      <c r="B98" s="49" t="s">
        <v>205</v>
      </c>
      <c r="C98" s="283"/>
      <c r="D98" s="472"/>
      <c r="E98" s="284">
        <f t="shared" ref="E98:E103" si="10">C98/(1+F98)</f>
        <v>0</v>
      </c>
      <c r="F98" s="6">
        <v>0.1</v>
      </c>
      <c r="G98" s="64">
        <v>50</v>
      </c>
      <c r="H98" s="74"/>
      <c r="I98" s="61"/>
      <c r="J98" s="74"/>
    </row>
    <row r="99" spans="1:10" ht="17" customHeight="1" x14ac:dyDescent="0.2">
      <c r="A99" s="10">
        <v>8</v>
      </c>
      <c r="B99" s="49" t="s">
        <v>206</v>
      </c>
      <c r="C99" s="283"/>
      <c r="D99" s="472"/>
      <c r="E99" s="284">
        <f t="shared" si="10"/>
        <v>0</v>
      </c>
      <c r="F99" s="6">
        <v>0.1</v>
      </c>
      <c r="G99" s="64">
        <v>50</v>
      </c>
      <c r="H99" s="74"/>
      <c r="I99" s="61"/>
      <c r="J99" s="74"/>
    </row>
    <row r="100" spans="1:10" ht="17" customHeight="1" x14ac:dyDescent="0.2">
      <c r="A100" s="10">
        <v>9</v>
      </c>
      <c r="B100" s="282" t="s">
        <v>304</v>
      </c>
      <c r="C100" s="283"/>
      <c r="D100" s="472"/>
      <c r="E100" s="284">
        <f t="shared" si="10"/>
        <v>0</v>
      </c>
      <c r="F100" s="7">
        <v>0.22</v>
      </c>
      <c r="G100" s="64">
        <v>50</v>
      </c>
      <c r="H100" s="74"/>
      <c r="I100" s="61"/>
      <c r="J100" s="286">
        <f t="shared" ref="J100:J105" si="11">E100</f>
        <v>0</v>
      </c>
    </row>
    <row r="101" spans="1:10" ht="17" customHeight="1" x14ac:dyDescent="0.2">
      <c r="A101" s="10">
        <v>10</v>
      </c>
      <c r="B101" s="49" t="s">
        <v>213</v>
      </c>
      <c r="C101" s="283"/>
      <c r="D101" s="472"/>
      <c r="E101" s="284">
        <f t="shared" si="10"/>
        <v>0</v>
      </c>
      <c r="F101" s="6">
        <v>0.1</v>
      </c>
      <c r="G101" s="64">
        <v>50</v>
      </c>
      <c r="H101" s="74"/>
      <c r="I101" s="61"/>
      <c r="J101" s="286">
        <f t="shared" si="11"/>
        <v>0</v>
      </c>
    </row>
    <row r="102" spans="1:10" ht="17" customHeight="1" x14ac:dyDescent="0.2">
      <c r="A102" s="10">
        <v>11</v>
      </c>
      <c r="B102" s="49" t="s">
        <v>212</v>
      </c>
      <c r="C102" s="283"/>
      <c r="D102" s="472"/>
      <c r="E102" s="284">
        <f t="shared" si="10"/>
        <v>0</v>
      </c>
      <c r="F102" s="6">
        <v>0.1</v>
      </c>
      <c r="G102" s="64">
        <v>50</v>
      </c>
      <c r="H102" s="74"/>
      <c r="I102" s="61"/>
      <c r="J102" s="286">
        <f t="shared" si="11"/>
        <v>0</v>
      </c>
    </row>
    <row r="103" spans="1:10" ht="17" customHeight="1" x14ac:dyDescent="0.2">
      <c r="A103" s="10">
        <v>12</v>
      </c>
      <c r="B103" s="49" t="s">
        <v>207</v>
      </c>
      <c r="C103" s="283"/>
      <c r="D103" s="472"/>
      <c r="E103" s="284">
        <f t="shared" si="10"/>
        <v>0</v>
      </c>
      <c r="F103" s="6">
        <v>0.1</v>
      </c>
      <c r="G103" s="64">
        <v>50</v>
      </c>
      <c r="H103" s="74"/>
      <c r="I103" s="61"/>
      <c r="J103" s="286">
        <f t="shared" si="11"/>
        <v>0</v>
      </c>
    </row>
    <row r="104" spans="1:10" ht="17" customHeight="1" x14ac:dyDescent="0.2">
      <c r="A104" s="10">
        <v>13</v>
      </c>
      <c r="B104" s="49" t="s">
        <v>208</v>
      </c>
      <c r="C104" s="283"/>
      <c r="D104" s="472"/>
      <c r="E104" s="284">
        <f>C104/(1+F104)</f>
        <v>0</v>
      </c>
      <c r="F104" s="6">
        <v>0.1</v>
      </c>
      <c r="G104" s="64">
        <v>50</v>
      </c>
      <c r="H104" s="285">
        <f>C104/1.26</f>
        <v>0</v>
      </c>
      <c r="I104" s="8">
        <v>0.16</v>
      </c>
      <c r="J104" s="286">
        <f t="shared" si="11"/>
        <v>0</v>
      </c>
    </row>
    <row r="105" spans="1:10" ht="17" customHeight="1" x14ac:dyDescent="0.2">
      <c r="A105" s="10">
        <v>14</v>
      </c>
      <c r="B105" s="49" t="s">
        <v>209</v>
      </c>
      <c r="C105" s="283"/>
      <c r="D105" s="472"/>
      <c r="E105" s="284">
        <f>C105/(1+F105)</f>
        <v>0</v>
      </c>
      <c r="F105" s="7">
        <v>0.22</v>
      </c>
      <c r="G105" s="64">
        <v>50</v>
      </c>
      <c r="H105" s="285">
        <f>C105/1.36</f>
        <v>0</v>
      </c>
      <c r="I105" s="8">
        <v>0.16</v>
      </c>
      <c r="J105" s="286">
        <f t="shared" si="11"/>
        <v>0</v>
      </c>
    </row>
    <row r="106" spans="1:10" ht="17" customHeight="1" x14ac:dyDescent="0.2">
      <c r="A106" s="10">
        <v>15</v>
      </c>
      <c r="B106" s="49" t="s">
        <v>306</v>
      </c>
      <c r="C106" s="288"/>
      <c r="D106" s="472"/>
      <c r="E106" s="74"/>
      <c r="F106" s="74"/>
      <c r="G106" s="74"/>
      <c r="H106" s="74"/>
      <c r="I106" s="61"/>
      <c r="J106" s="74"/>
    </row>
    <row r="107" spans="1:10" ht="17" customHeight="1" x14ac:dyDescent="0.2">
      <c r="A107" s="10">
        <v>16</v>
      </c>
      <c r="B107" s="49" t="s">
        <v>210</v>
      </c>
      <c r="C107" s="283"/>
      <c r="D107" s="472"/>
      <c r="E107" s="74"/>
      <c r="F107" s="62"/>
      <c r="G107" s="63"/>
      <c r="H107" s="74"/>
      <c r="I107" s="61"/>
      <c r="J107" s="74"/>
    </row>
    <row r="108" spans="1:10" ht="20" x14ac:dyDescent="0.2">
      <c r="A108" s="474" t="s">
        <v>94</v>
      </c>
      <c r="B108" s="474"/>
      <c r="C108" s="474"/>
      <c r="D108" s="68" t="s">
        <v>108</v>
      </c>
      <c r="E108" s="48"/>
      <c r="F108" s="48"/>
      <c r="G108" s="48"/>
      <c r="H108" s="48"/>
      <c r="I108" s="48"/>
      <c r="J108" s="48"/>
    </row>
    <row r="109" spans="1:10" ht="17" customHeight="1" x14ac:dyDescent="0.2">
      <c r="A109" s="77">
        <v>1</v>
      </c>
      <c r="B109" s="282" t="s">
        <v>305</v>
      </c>
      <c r="C109" s="283"/>
      <c r="D109" s="475" t="s">
        <v>77</v>
      </c>
      <c r="E109" s="160"/>
      <c r="F109" s="62"/>
      <c r="G109" s="63"/>
      <c r="H109" s="74"/>
      <c r="I109" s="61"/>
      <c r="J109" s="74"/>
    </row>
    <row r="110" spans="1:10" ht="17" customHeight="1" x14ac:dyDescent="0.2">
      <c r="A110" s="77">
        <v>2</v>
      </c>
      <c r="B110" s="49" t="s">
        <v>201</v>
      </c>
      <c r="C110" s="283"/>
      <c r="D110" s="475"/>
      <c r="E110" s="74"/>
      <c r="F110" s="62"/>
      <c r="G110" s="63"/>
      <c r="H110" s="74"/>
      <c r="I110" s="61"/>
      <c r="J110" s="74"/>
    </row>
    <row r="111" spans="1:10" ht="17" customHeight="1" x14ac:dyDescent="0.2">
      <c r="A111" s="10">
        <v>3</v>
      </c>
      <c r="B111" s="49" t="s">
        <v>202</v>
      </c>
      <c r="C111" s="283"/>
      <c r="D111" s="475"/>
      <c r="E111" s="74"/>
      <c r="F111" s="61"/>
      <c r="G111" s="67"/>
      <c r="H111" s="74"/>
      <c r="I111" s="61"/>
      <c r="J111" s="74"/>
    </row>
    <row r="112" spans="1:10" ht="17" customHeight="1" x14ac:dyDescent="0.2">
      <c r="A112" s="10">
        <v>4</v>
      </c>
      <c r="B112" s="49" t="s">
        <v>203</v>
      </c>
      <c r="C112" s="283"/>
      <c r="D112" s="475"/>
      <c r="E112" s="74"/>
      <c r="F112" s="62"/>
      <c r="G112" s="63"/>
      <c r="H112" s="74"/>
      <c r="I112" s="61"/>
      <c r="J112" s="286">
        <f>C112</f>
        <v>0</v>
      </c>
    </row>
    <row r="113" spans="1:10" ht="17" customHeight="1" x14ac:dyDescent="0.2">
      <c r="A113" s="10">
        <v>5</v>
      </c>
      <c r="B113" s="49" t="s">
        <v>204</v>
      </c>
      <c r="C113" s="283"/>
      <c r="D113" s="475"/>
      <c r="E113" s="74"/>
      <c r="F113" s="61"/>
      <c r="G113" s="67"/>
      <c r="H113" s="285">
        <f>C113</f>
        <v>0</v>
      </c>
      <c r="I113" s="8">
        <v>0.16</v>
      </c>
      <c r="J113" s="74"/>
    </row>
    <row r="114" spans="1:10" ht="17" customHeight="1" x14ac:dyDescent="0.2">
      <c r="A114" s="10">
        <v>6</v>
      </c>
      <c r="B114" s="50" t="s">
        <v>129</v>
      </c>
      <c r="C114" s="283"/>
      <c r="D114" s="475"/>
      <c r="E114" s="74"/>
      <c r="F114" s="65"/>
      <c r="G114" s="66"/>
      <c r="H114" s="74"/>
      <c r="I114" s="58">
        <v>0.08</v>
      </c>
      <c r="J114" s="74"/>
    </row>
    <row r="115" spans="1:10" ht="17" customHeight="1" x14ac:dyDescent="0.2">
      <c r="A115" s="10">
        <v>7</v>
      </c>
      <c r="B115" s="49" t="s">
        <v>205</v>
      </c>
      <c r="C115" s="283"/>
      <c r="D115" s="475"/>
      <c r="E115" s="284">
        <f t="shared" ref="E115:E120" si="12">C115/(1+F115)</f>
        <v>0</v>
      </c>
      <c r="F115" s="6">
        <v>0.1</v>
      </c>
      <c r="G115" s="64">
        <v>50</v>
      </c>
      <c r="H115" s="74"/>
      <c r="I115" s="61"/>
      <c r="J115" s="74"/>
    </row>
    <row r="116" spans="1:10" ht="17" customHeight="1" x14ac:dyDescent="0.2">
      <c r="A116" s="10">
        <v>8</v>
      </c>
      <c r="B116" s="49" t="s">
        <v>206</v>
      </c>
      <c r="C116" s="283"/>
      <c r="D116" s="475"/>
      <c r="E116" s="284">
        <f t="shared" si="12"/>
        <v>0</v>
      </c>
      <c r="F116" s="6">
        <v>0.1</v>
      </c>
      <c r="G116" s="64">
        <v>50</v>
      </c>
      <c r="H116" s="74"/>
      <c r="I116" s="61"/>
      <c r="J116" s="74"/>
    </row>
    <row r="117" spans="1:10" ht="17" customHeight="1" x14ac:dyDescent="0.2">
      <c r="A117" s="10">
        <v>9</v>
      </c>
      <c r="B117" s="282" t="s">
        <v>304</v>
      </c>
      <c r="C117" s="283"/>
      <c r="D117" s="475"/>
      <c r="E117" s="284">
        <f t="shared" si="12"/>
        <v>0</v>
      </c>
      <c r="F117" s="7">
        <v>0.22</v>
      </c>
      <c r="G117" s="64">
        <v>50</v>
      </c>
      <c r="H117" s="74"/>
      <c r="I117" s="61"/>
      <c r="J117" s="286">
        <f t="shared" ref="J117:J122" si="13">E117</f>
        <v>0</v>
      </c>
    </row>
    <row r="118" spans="1:10" ht="17" customHeight="1" x14ac:dyDescent="0.2">
      <c r="A118" s="10">
        <v>10</v>
      </c>
      <c r="B118" s="49" t="s">
        <v>213</v>
      </c>
      <c r="C118" s="283"/>
      <c r="D118" s="475"/>
      <c r="E118" s="284">
        <f t="shared" si="12"/>
        <v>0</v>
      </c>
      <c r="F118" s="6">
        <v>0.1</v>
      </c>
      <c r="G118" s="64">
        <v>50</v>
      </c>
      <c r="H118" s="74"/>
      <c r="I118" s="61"/>
      <c r="J118" s="286">
        <f t="shared" si="13"/>
        <v>0</v>
      </c>
    </row>
    <row r="119" spans="1:10" ht="17" customHeight="1" x14ac:dyDescent="0.2">
      <c r="A119" s="10">
        <v>11</v>
      </c>
      <c r="B119" s="49" t="s">
        <v>212</v>
      </c>
      <c r="C119" s="283"/>
      <c r="D119" s="475"/>
      <c r="E119" s="284">
        <f t="shared" si="12"/>
        <v>0</v>
      </c>
      <c r="F119" s="6">
        <v>0.1</v>
      </c>
      <c r="G119" s="64">
        <v>50</v>
      </c>
      <c r="H119" s="74"/>
      <c r="I119" s="61"/>
      <c r="J119" s="286">
        <f t="shared" si="13"/>
        <v>0</v>
      </c>
    </row>
    <row r="120" spans="1:10" ht="17" customHeight="1" x14ac:dyDescent="0.2">
      <c r="A120" s="10">
        <v>12</v>
      </c>
      <c r="B120" s="49" t="s">
        <v>207</v>
      </c>
      <c r="C120" s="283"/>
      <c r="D120" s="475"/>
      <c r="E120" s="284">
        <f t="shared" si="12"/>
        <v>0</v>
      </c>
      <c r="F120" s="6">
        <v>0.1</v>
      </c>
      <c r="G120" s="64">
        <v>50</v>
      </c>
      <c r="H120" s="74"/>
      <c r="I120" s="61"/>
      <c r="J120" s="286">
        <f t="shared" si="13"/>
        <v>0</v>
      </c>
    </row>
    <row r="121" spans="1:10" ht="17" customHeight="1" x14ac:dyDescent="0.2">
      <c r="A121" s="10">
        <v>13</v>
      </c>
      <c r="B121" s="49" t="s">
        <v>208</v>
      </c>
      <c r="C121" s="283"/>
      <c r="D121" s="475"/>
      <c r="E121" s="284">
        <f>C121/(1+F121)</f>
        <v>0</v>
      </c>
      <c r="F121" s="6">
        <v>0.1</v>
      </c>
      <c r="G121" s="64">
        <v>50</v>
      </c>
      <c r="H121" s="285">
        <f>C121/1.26</f>
        <v>0</v>
      </c>
      <c r="I121" s="8">
        <v>0.16</v>
      </c>
      <c r="J121" s="286">
        <f t="shared" si="13"/>
        <v>0</v>
      </c>
    </row>
    <row r="122" spans="1:10" ht="17" customHeight="1" x14ac:dyDescent="0.2">
      <c r="A122" s="10">
        <v>14</v>
      </c>
      <c r="B122" s="49" t="s">
        <v>209</v>
      </c>
      <c r="C122" s="283"/>
      <c r="D122" s="475"/>
      <c r="E122" s="284">
        <f>C122/(1+F122)</f>
        <v>0</v>
      </c>
      <c r="F122" s="7">
        <v>0.22</v>
      </c>
      <c r="G122" s="64">
        <v>50</v>
      </c>
      <c r="H122" s="285">
        <f>C122/1.36</f>
        <v>0</v>
      </c>
      <c r="I122" s="8">
        <v>0.16</v>
      </c>
      <c r="J122" s="286">
        <f t="shared" si="13"/>
        <v>0</v>
      </c>
    </row>
    <row r="123" spans="1:10" ht="17" customHeight="1" x14ac:dyDescent="0.2">
      <c r="A123" s="10">
        <v>15</v>
      </c>
      <c r="B123" s="49" t="s">
        <v>306</v>
      </c>
      <c r="C123" s="288"/>
      <c r="D123" s="475"/>
      <c r="E123" s="74"/>
      <c r="F123" s="74"/>
      <c r="G123" s="74"/>
      <c r="H123" s="74"/>
      <c r="I123" s="61"/>
      <c r="J123" s="74"/>
    </row>
    <row r="124" spans="1:10" ht="17" customHeight="1" x14ac:dyDescent="0.2">
      <c r="A124" s="10">
        <v>16</v>
      </c>
      <c r="B124" s="49" t="s">
        <v>210</v>
      </c>
      <c r="C124" s="283"/>
      <c r="D124" s="475"/>
      <c r="E124" s="74"/>
      <c r="F124" s="62"/>
      <c r="G124" s="63"/>
      <c r="H124" s="74"/>
      <c r="I124" s="61"/>
      <c r="J124" s="74"/>
    </row>
    <row r="125" spans="1:10" ht="20" x14ac:dyDescent="0.2">
      <c r="A125" s="474" t="s">
        <v>93</v>
      </c>
      <c r="B125" s="474"/>
      <c r="C125" s="474"/>
      <c r="D125" s="68" t="s">
        <v>107</v>
      </c>
      <c r="E125" s="48"/>
      <c r="F125" s="48"/>
      <c r="G125" s="48"/>
      <c r="H125" s="48"/>
      <c r="I125" s="48"/>
      <c r="J125" s="48"/>
    </row>
    <row r="126" spans="1:10" ht="17" customHeight="1" x14ac:dyDescent="0.2">
      <c r="A126" s="77">
        <v>1</v>
      </c>
      <c r="B126" s="282" t="s">
        <v>305</v>
      </c>
      <c r="C126" s="283"/>
      <c r="D126" s="478" t="s">
        <v>75</v>
      </c>
      <c r="E126" s="160"/>
      <c r="F126" s="62"/>
      <c r="G126" s="63"/>
      <c r="H126" s="74"/>
      <c r="I126" s="61"/>
      <c r="J126" s="74"/>
    </row>
    <row r="127" spans="1:10" ht="17" customHeight="1" x14ac:dyDescent="0.2">
      <c r="A127" s="77">
        <v>2</v>
      </c>
      <c r="B127" s="49" t="s">
        <v>201</v>
      </c>
      <c r="C127" s="283"/>
      <c r="D127" s="478"/>
      <c r="E127" s="74"/>
      <c r="F127" s="62"/>
      <c r="G127" s="63"/>
      <c r="H127" s="74"/>
      <c r="I127" s="61"/>
      <c r="J127" s="74"/>
    </row>
    <row r="128" spans="1:10" ht="17" customHeight="1" x14ac:dyDescent="0.2">
      <c r="A128" s="10">
        <v>3</v>
      </c>
      <c r="B128" s="49" t="s">
        <v>202</v>
      </c>
      <c r="C128" s="283"/>
      <c r="D128" s="478"/>
      <c r="E128" s="74"/>
      <c r="F128" s="61"/>
      <c r="G128" s="67"/>
      <c r="H128" s="74"/>
      <c r="I128" s="61"/>
      <c r="J128" s="74"/>
    </row>
    <row r="129" spans="1:10" ht="17" customHeight="1" x14ac:dyDescent="0.2">
      <c r="A129" s="10">
        <v>4</v>
      </c>
      <c r="B129" s="49" t="s">
        <v>203</v>
      </c>
      <c r="C129" s="283"/>
      <c r="D129" s="478"/>
      <c r="E129" s="74"/>
      <c r="F129" s="62"/>
      <c r="G129" s="63"/>
      <c r="H129" s="74"/>
      <c r="I129" s="61"/>
      <c r="J129" s="286">
        <f>C129</f>
        <v>0</v>
      </c>
    </row>
    <row r="130" spans="1:10" ht="17" customHeight="1" x14ac:dyDescent="0.2">
      <c r="A130" s="10">
        <v>5</v>
      </c>
      <c r="B130" s="49" t="s">
        <v>204</v>
      </c>
      <c r="C130" s="283"/>
      <c r="D130" s="478"/>
      <c r="E130" s="74"/>
      <c r="F130" s="61"/>
      <c r="G130" s="67"/>
      <c r="H130" s="285">
        <f>C130</f>
        <v>0</v>
      </c>
      <c r="I130" s="8">
        <v>0.16</v>
      </c>
      <c r="J130" s="74"/>
    </row>
    <row r="131" spans="1:10" ht="17" customHeight="1" x14ac:dyDescent="0.2">
      <c r="A131" s="10">
        <v>6</v>
      </c>
      <c r="B131" s="50" t="s">
        <v>129</v>
      </c>
      <c r="C131" s="283"/>
      <c r="D131" s="478"/>
      <c r="E131" s="74"/>
      <c r="F131" s="65"/>
      <c r="G131" s="66"/>
      <c r="H131" s="74"/>
      <c r="I131" s="58">
        <v>0.08</v>
      </c>
      <c r="J131" s="74"/>
    </row>
    <row r="132" spans="1:10" ht="17" customHeight="1" x14ac:dyDescent="0.2">
      <c r="A132" s="10">
        <v>7</v>
      </c>
      <c r="B132" s="49" t="s">
        <v>205</v>
      </c>
      <c r="C132" s="283"/>
      <c r="D132" s="478"/>
      <c r="E132" s="284">
        <f t="shared" ref="E132:E137" si="14">C132/(1+F132)</f>
        <v>0</v>
      </c>
      <c r="F132" s="6">
        <v>0.1</v>
      </c>
      <c r="G132" s="64">
        <v>50</v>
      </c>
      <c r="H132" s="74"/>
      <c r="I132" s="61"/>
      <c r="J132" s="74"/>
    </row>
    <row r="133" spans="1:10" ht="17" customHeight="1" x14ac:dyDescent="0.2">
      <c r="A133" s="10">
        <v>8</v>
      </c>
      <c r="B133" s="49" t="s">
        <v>206</v>
      </c>
      <c r="C133" s="283"/>
      <c r="D133" s="478"/>
      <c r="E133" s="284">
        <f t="shared" si="14"/>
        <v>0</v>
      </c>
      <c r="F133" s="6">
        <v>0.1</v>
      </c>
      <c r="G133" s="64">
        <v>50</v>
      </c>
      <c r="H133" s="74"/>
      <c r="I133" s="61"/>
      <c r="J133" s="74"/>
    </row>
    <row r="134" spans="1:10" ht="17" customHeight="1" x14ac:dyDescent="0.2">
      <c r="A134" s="10">
        <v>9</v>
      </c>
      <c r="B134" s="282" t="s">
        <v>304</v>
      </c>
      <c r="C134" s="283"/>
      <c r="D134" s="478"/>
      <c r="E134" s="284">
        <f t="shared" si="14"/>
        <v>0</v>
      </c>
      <c r="F134" s="7">
        <v>0.22</v>
      </c>
      <c r="G134" s="64">
        <v>50</v>
      </c>
      <c r="H134" s="74"/>
      <c r="I134" s="61"/>
      <c r="J134" s="286">
        <f t="shared" ref="J134:J139" si="15">E134</f>
        <v>0</v>
      </c>
    </row>
    <row r="135" spans="1:10" ht="17" customHeight="1" x14ac:dyDescent="0.2">
      <c r="A135" s="10">
        <v>10</v>
      </c>
      <c r="B135" s="49" t="s">
        <v>213</v>
      </c>
      <c r="C135" s="283"/>
      <c r="D135" s="478"/>
      <c r="E135" s="284">
        <f t="shared" si="14"/>
        <v>0</v>
      </c>
      <c r="F135" s="6">
        <v>0.1</v>
      </c>
      <c r="G135" s="64">
        <v>50</v>
      </c>
      <c r="H135" s="74"/>
      <c r="I135" s="61"/>
      <c r="J135" s="286">
        <f t="shared" si="15"/>
        <v>0</v>
      </c>
    </row>
    <row r="136" spans="1:10" ht="17" customHeight="1" x14ac:dyDescent="0.2">
      <c r="A136" s="10">
        <v>11</v>
      </c>
      <c r="B136" s="49" t="s">
        <v>212</v>
      </c>
      <c r="C136" s="283"/>
      <c r="D136" s="478"/>
      <c r="E136" s="284">
        <f t="shared" si="14"/>
        <v>0</v>
      </c>
      <c r="F136" s="6">
        <v>0.1</v>
      </c>
      <c r="G136" s="64">
        <v>50</v>
      </c>
      <c r="H136" s="74"/>
      <c r="I136" s="61"/>
      <c r="J136" s="286">
        <f t="shared" si="15"/>
        <v>0</v>
      </c>
    </row>
    <row r="137" spans="1:10" ht="17" customHeight="1" x14ac:dyDescent="0.2">
      <c r="A137" s="10">
        <v>12</v>
      </c>
      <c r="B137" s="49" t="s">
        <v>207</v>
      </c>
      <c r="C137" s="283"/>
      <c r="D137" s="478"/>
      <c r="E137" s="284">
        <f t="shared" si="14"/>
        <v>0</v>
      </c>
      <c r="F137" s="6">
        <v>0.1</v>
      </c>
      <c r="G137" s="64">
        <v>50</v>
      </c>
      <c r="H137" s="74"/>
      <c r="I137" s="61"/>
      <c r="J137" s="286">
        <f t="shared" si="15"/>
        <v>0</v>
      </c>
    </row>
    <row r="138" spans="1:10" ht="17" customHeight="1" x14ac:dyDescent="0.2">
      <c r="A138" s="10">
        <v>13</v>
      </c>
      <c r="B138" s="49" t="s">
        <v>208</v>
      </c>
      <c r="C138" s="283"/>
      <c r="D138" s="478"/>
      <c r="E138" s="284">
        <f>C138/(1+F138)</f>
        <v>0</v>
      </c>
      <c r="F138" s="6">
        <v>0.1</v>
      </c>
      <c r="G138" s="64">
        <v>50</v>
      </c>
      <c r="H138" s="285">
        <f>C138/1.26</f>
        <v>0</v>
      </c>
      <c r="I138" s="8">
        <v>0.16</v>
      </c>
      <c r="J138" s="286">
        <f t="shared" si="15"/>
        <v>0</v>
      </c>
    </row>
    <row r="139" spans="1:10" ht="17" customHeight="1" x14ac:dyDescent="0.2">
      <c r="A139" s="10">
        <v>14</v>
      </c>
      <c r="B139" s="49" t="s">
        <v>209</v>
      </c>
      <c r="C139" s="283"/>
      <c r="D139" s="478"/>
      <c r="E139" s="284">
        <f>C139/(1+F139)</f>
        <v>0</v>
      </c>
      <c r="F139" s="7">
        <v>0.22</v>
      </c>
      <c r="G139" s="64">
        <v>50</v>
      </c>
      <c r="H139" s="285">
        <f>C139/1.36</f>
        <v>0</v>
      </c>
      <c r="I139" s="8">
        <v>0.16</v>
      </c>
      <c r="J139" s="286">
        <f t="shared" si="15"/>
        <v>0</v>
      </c>
    </row>
    <row r="140" spans="1:10" ht="17" customHeight="1" x14ac:dyDescent="0.2">
      <c r="A140" s="10">
        <v>15</v>
      </c>
      <c r="B140" s="49" t="s">
        <v>306</v>
      </c>
      <c r="C140" s="288"/>
      <c r="D140" s="478"/>
      <c r="E140" s="74"/>
      <c r="F140" s="74"/>
      <c r="G140" s="74"/>
      <c r="H140" s="74"/>
      <c r="I140" s="61"/>
      <c r="J140" s="74"/>
    </row>
    <row r="141" spans="1:10" ht="17" customHeight="1" x14ac:dyDescent="0.2">
      <c r="A141" s="10">
        <v>16</v>
      </c>
      <c r="B141" s="49" t="s">
        <v>210</v>
      </c>
      <c r="C141" s="283"/>
      <c r="D141" s="478"/>
      <c r="E141" s="74"/>
      <c r="F141" s="62"/>
      <c r="G141" s="63"/>
      <c r="H141" s="74"/>
      <c r="I141" s="61"/>
      <c r="J141" s="74"/>
    </row>
    <row r="142" spans="1:10" ht="20" x14ac:dyDescent="0.2">
      <c r="A142" s="483" t="s">
        <v>92</v>
      </c>
      <c r="B142" s="483"/>
      <c r="C142" s="483"/>
      <c r="D142" s="68" t="s">
        <v>106</v>
      </c>
      <c r="E142" s="48"/>
      <c r="F142" s="48"/>
      <c r="G142" s="48"/>
      <c r="H142" s="48"/>
      <c r="I142" s="48"/>
      <c r="J142" s="48"/>
    </row>
    <row r="143" spans="1:10" ht="17" customHeight="1" x14ac:dyDescent="0.2">
      <c r="A143" s="77">
        <v>1</v>
      </c>
      <c r="B143" s="282" t="s">
        <v>305</v>
      </c>
      <c r="C143" s="283"/>
      <c r="D143" s="477" t="s">
        <v>74</v>
      </c>
      <c r="E143" s="160"/>
      <c r="F143" s="62"/>
      <c r="G143" s="63"/>
      <c r="H143" s="74"/>
      <c r="I143" s="61"/>
      <c r="J143" s="74"/>
    </row>
    <row r="144" spans="1:10" ht="17" customHeight="1" x14ac:dyDescent="0.2">
      <c r="A144" s="77">
        <v>2</v>
      </c>
      <c r="B144" s="49" t="s">
        <v>201</v>
      </c>
      <c r="C144" s="283"/>
      <c r="D144" s="477"/>
      <c r="E144" s="74"/>
      <c r="F144" s="62"/>
      <c r="G144" s="63"/>
      <c r="H144" s="74"/>
      <c r="I144" s="61"/>
      <c r="J144" s="74"/>
    </row>
    <row r="145" spans="1:10" ht="17" customHeight="1" x14ac:dyDescent="0.2">
      <c r="A145" s="10">
        <v>3</v>
      </c>
      <c r="B145" s="49" t="s">
        <v>202</v>
      </c>
      <c r="C145" s="283"/>
      <c r="D145" s="477"/>
      <c r="E145" s="74"/>
      <c r="F145" s="61"/>
      <c r="G145" s="67"/>
      <c r="H145" s="74"/>
      <c r="I145" s="61"/>
      <c r="J145" s="74"/>
    </row>
    <row r="146" spans="1:10" ht="17" customHeight="1" x14ac:dyDescent="0.2">
      <c r="A146" s="10">
        <v>4</v>
      </c>
      <c r="B146" s="49" t="s">
        <v>203</v>
      </c>
      <c r="C146" s="283"/>
      <c r="D146" s="477"/>
      <c r="E146" s="74"/>
      <c r="F146" s="62"/>
      <c r="G146" s="63"/>
      <c r="H146" s="74"/>
      <c r="I146" s="61"/>
      <c r="J146" s="286">
        <f>C146</f>
        <v>0</v>
      </c>
    </row>
    <row r="147" spans="1:10" ht="17" customHeight="1" x14ac:dyDescent="0.2">
      <c r="A147" s="10">
        <v>5</v>
      </c>
      <c r="B147" s="49" t="s">
        <v>204</v>
      </c>
      <c r="C147" s="283"/>
      <c r="D147" s="477"/>
      <c r="E147" s="74"/>
      <c r="F147" s="61"/>
      <c r="G147" s="67"/>
      <c r="H147" s="285">
        <f>C147</f>
        <v>0</v>
      </c>
      <c r="I147" s="8">
        <v>0.16</v>
      </c>
      <c r="J147" s="74"/>
    </row>
    <row r="148" spans="1:10" ht="17" customHeight="1" x14ac:dyDescent="0.2">
      <c r="A148" s="10">
        <v>6</v>
      </c>
      <c r="B148" s="50" t="s">
        <v>129</v>
      </c>
      <c r="C148" s="283"/>
      <c r="D148" s="477"/>
      <c r="E148" s="74"/>
      <c r="F148" s="65"/>
      <c r="G148" s="66"/>
      <c r="H148" s="74"/>
      <c r="I148" s="58">
        <v>0.08</v>
      </c>
      <c r="J148" s="74"/>
    </row>
    <row r="149" spans="1:10" ht="17" customHeight="1" x14ac:dyDescent="0.2">
      <c r="A149" s="10">
        <v>7</v>
      </c>
      <c r="B149" s="49" t="s">
        <v>205</v>
      </c>
      <c r="C149" s="283"/>
      <c r="D149" s="477"/>
      <c r="E149" s="284">
        <f t="shared" ref="E149:E154" si="16">C149/(1+F149)</f>
        <v>0</v>
      </c>
      <c r="F149" s="6">
        <v>0.1</v>
      </c>
      <c r="G149" s="64">
        <v>50</v>
      </c>
      <c r="H149" s="74"/>
      <c r="I149" s="61"/>
      <c r="J149" s="74"/>
    </row>
    <row r="150" spans="1:10" ht="17" customHeight="1" x14ac:dyDescent="0.2">
      <c r="A150" s="10">
        <v>8</v>
      </c>
      <c r="B150" s="49" t="s">
        <v>206</v>
      </c>
      <c r="C150" s="283"/>
      <c r="D150" s="477"/>
      <c r="E150" s="284">
        <f t="shared" si="16"/>
        <v>0</v>
      </c>
      <c r="F150" s="6">
        <v>0.1</v>
      </c>
      <c r="G150" s="64">
        <v>50</v>
      </c>
      <c r="H150" s="74"/>
      <c r="I150" s="61"/>
      <c r="J150" s="74"/>
    </row>
    <row r="151" spans="1:10" ht="17" customHeight="1" x14ac:dyDescent="0.2">
      <c r="A151" s="10">
        <v>9</v>
      </c>
      <c r="B151" s="282" t="s">
        <v>304</v>
      </c>
      <c r="C151" s="283"/>
      <c r="D151" s="477"/>
      <c r="E151" s="284">
        <f t="shared" si="16"/>
        <v>0</v>
      </c>
      <c r="F151" s="7">
        <v>0.22</v>
      </c>
      <c r="G151" s="64">
        <v>50</v>
      </c>
      <c r="H151" s="74"/>
      <c r="I151" s="61"/>
      <c r="J151" s="286">
        <f t="shared" ref="J151:J156" si="17">E151</f>
        <v>0</v>
      </c>
    </row>
    <row r="152" spans="1:10" ht="17" customHeight="1" x14ac:dyDescent="0.2">
      <c r="A152" s="10">
        <v>10</v>
      </c>
      <c r="B152" s="49" t="s">
        <v>213</v>
      </c>
      <c r="C152" s="283"/>
      <c r="D152" s="477"/>
      <c r="E152" s="284">
        <f t="shared" si="16"/>
        <v>0</v>
      </c>
      <c r="F152" s="6">
        <v>0.1</v>
      </c>
      <c r="G152" s="64">
        <v>50</v>
      </c>
      <c r="H152" s="74"/>
      <c r="I152" s="61"/>
      <c r="J152" s="286">
        <f t="shared" si="17"/>
        <v>0</v>
      </c>
    </row>
    <row r="153" spans="1:10" ht="17" customHeight="1" x14ac:dyDescent="0.2">
      <c r="A153" s="10">
        <v>11</v>
      </c>
      <c r="B153" s="49" t="s">
        <v>212</v>
      </c>
      <c r="C153" s="283"/>
      <c r="D153" s="477"/>
      <c r="E153" s="284">
        <f t="shared" si="16"/>
        <v>0</v>
      </c>
      <c r="F153" s="6">
        <v>0.1</v>
      </c>
      <c r="G153" s="64">
        <v>50</v>
      </c>
      <c r="H153" s="74"/>
      <c r="I153" s="61"/>
      <c r="J153" s="286">
        <f t="shared" si="17"/>
        <v>0</v>
      </c>
    </row>
    <row r="154" spans="1:10" ht="17" customHeight="1" x14ac:dyDescent="0.2">
      <c r="A154" s="10">
        <v>12</v>
      </c>
      <c r="B154" s="49" t="s">
        <v>207</v>
      </c>
      <c r="C154" s="283"/>
      <c r="D154" s="477"/>
      <c r="E154" s="284">
        <f t="shared" si="16"/>
        <v>0</v>
      </c>
      <c r="F154" s="6">
        <v>0.1</v>
      </c>
      <c r="G154" s="64">
        <v>50</v>
      </c>
      <c r="H154" s="74"/>
      <c r="I154" s="61"/>
      <c r="J154" s="286">
        <f t="shared" si="17"/>
        <v>0</v>
      </c>
    </row>
    <row r="155" spans="1:10" ht="17" customHeight="1" x14ac:dyDescent="0.2">
      <c r="A155" s="10">
        <v>13</v>
      </c>
      <c r="B155" s="49" t="s">
        <v>208</v>
      </c>
      <c r="C155" s="283"/>
      <c r="D155" s="477"/>
      <c r="E155" s="284">
        <f>C155/(1+F155)</f>
        <v>0</v>
      </c>
      <c r="F155" s="6">
        <v>0.1</v>
      </c>
      <c r="G155" s="64">
        <v>50</v>
      </c>
      <c r="H155" s="285">
        <f>C155/1.26</f>
        <v>0</v>
      </c>
      <c r="I155" s="8">
        <v>0.16</v>
      </c>
      <c r="J155" s="286">
        <f t="shared" si="17"/>
        <v>0</v>
      </c>
    </row>
    <row r="156" spans="1:10" ht="17" customHeight="1" x14ac:dyDescent="0.2">
      <c r="A156" s="10">
        <v>14</v>
      </c>
      <c r="B156" s="49" t="s">
        <v>209</v>
      </c>
      <c r="C156" s="283"/>
      <c r="D156" s="477"/>
      <c r="E156" s="284">
        <f>C156/(1+F156)</f>
        <v>0</v>
      </c>
      <c r="F156" s="7">
        <v>0.22</v>
      </c>
      <c r="G156" s="64">
        <v>50</v>
      </c>
      <c r="H156" s="285">
        <f>C156/1.36</f>
        <v>0</v>
      </c>
      <c r="I156" s="8">
        <v>0.16</v>
      </c>
      <c r="J156" s="286">
        <f t="shared" si="17"/>
        <v>0</v>
      </c>
    </row>
    <row r="157" spans="1:10" ht="17" customHeight="1" x14ac:dyDescent="0.2">
      <c r="A157" s="10">
        <v>15</v>
      </c>
      <c r="B157" s="49" t="s">
        <v>306</v>
      </c>
      <c r="C157" s="288"/>
      <c r="D157" s="477"/>
      <c r="E157" s="74"/>
      <c r="F157" s="74"/>
      <c r="G157" s="74"/>
      <c r="H157" s="74"/>
      <c r="I157" s="61"/>
      <c r="J157" s="74"/>
    </row>
    <row r="158" spans="1:10" ht="17" customHeight="1" x14ac:dyDescent="0.2">
      <c r="A158" s="10">
        <v>16</v>
      </c>
      <c r="B158" s="49" t="s">
        <v>210</v>
      </c>
      <c r="C158" s="283"/>
      <c r="D158" s="477"/>
      <c r="E158" s="74"/>
      <c r="F158" s="62"/>
      <c r="G158" s="63"/>
      <c r="H158" s="74"/>
      <c r="I158" s="61"/>
      <c r="J158" s="74"/>
    </row>
    <row r="159" spans="1:10" ht="20" x14ac:dyDescent="0.2">
      <c r="A159" s="474" t="s">
        <v>91</v>
      </c>
      <c r="B159" s="474"/>
      <c r="C159" s="474"/>
      <c r="D159" s="68" t="s">
        <v>105</v>
      </c>
      <c r="E159" s="48"/>
      <c r="F159" s="48"/>
      <c r="G159" s="48"/>
      <c r="H159" s="48"/>
      <c r="I159" s="48"/>
      <c r="J159" s="48"/>
    </row>
    <row r="160" spans="1:10" ht="17" customHeight="1" x14ac:dyDescent="0.2">
      <c r="A160" s="77">
        <v>1</v>
      </c>
      <c r="B160" s="282" t="s">
        <v>305</v>
      </c>
      <c r="C160" s="283"/>
      <c r="D160" s="475" t="s">
        <v>73</v>
      </c>
      <c r="E160" s="160"/>
      <c r="F160" s="62"/>
      <c r="G160" s="63"/>
      <c r="H160" s="74"/>
      <c r="I160" s="61"/>
      <c r="J160" s="74"/>
    </row>
    <row r="161" spans="1:10" ht="17" customHeight="1" x14ac:dyDescent="0.2">
      <c r="A161" s="77">
        <v>2</v>
      </c>
      <c r="B161" s="49" t="s">
        <v>201</v>
      </c>
      <c r="C161" s="283"/>
      <c r="D161" s="475"/>
      <c r="E161" s="74"/>
      <c r="F161" s="62"/>
      <c r="G161" s="63"/>
      <c r="H161" s="74"/>
      <c r="I161" s="61"/>
      <c r="J161" s="74"/>
    </row>
    <row r="162" spans="1:10" ht="17" customHeight="1" x14ac:dyDescent="0.2">
      <c r="A162" s="10">
        <v>3</v>
      </c>
      <c r="B162" s="49" t="s">
        <v>202</v>
      </c>
      <c r="C162" s="283"/>
      <c r="D162" s="475"/>
      <c r="E162" s="74"/>
      <c r="F162" s="61"/>
      <c r="G162" s="67"/>
      <c r="H162" s="74"/>
      <c r="I162" s="61"/>
      <c r="J162" s="74"/>
    </row>
    <row r="163" spans="1:10" ht="17" customHeight="1" x14ac:dyDescent="0.2">
      <c r="A163" s="10">
        <v>4</v>
      </c>
      <c r="B163" s="49" t="s">
        <v>203</v>
      </c>
      <c r="C163" s="283"/>
      <c r="D163" s="475"/>
      <c r="E163" s="74"/>
      <c r="F163" s="62"/>
      <c r="G163" s="63"/>
      <c r="H163" s="74"/>
      <c r="I163" s="61"/>
      <c r="J163" s="286">
        <f>C163</f>
        <v>0</v>
      </c>
    </row>
    <row r="164" spans="1:10" ht="17" customHeight="1" x14ac:dyDescent="0.2">
      <c r="A164" s="10">
        <v>5</v>
      </c>
      <c r="B164" s="49" t="s">
        <v>204</v>
      </c>
      <c r="C164" s="283"/>
      <c r="D164" s="475"/>
      <c r="E164" s="74"/>
      <c r="F164" s="61"/>
      <c r="G164" s="67"/>
      <c r="H164" s="285">
        <f>C164</f>
        <v>0</v>
      </c>
      <c r="I164" s="8">
        <v>0.16</v>
      </c>
      <c r="J164" s="74"/>
    </row>
    <row r="165" spans="1:10" ht="17" customHeight="1" x14ac:dyDescent="0.2">
      <c r="A165" s="10">
        <v>6</v>
      </c>
      <c r="B165" s="50" t="s">
        <v>129</v>
      </c>
      <c r="C165" s="283"/>
      <c r="D165" s="475"/>
      <c r="E165" s="74"/>
      <c r="F165" s="65"/>
      <c r="G165" s="66"/>
      <c r="H165" s="74"/>
      <c r="I165" s="58">
        <v>0.08</v>
      </c>
      <c r="J165" s="74"/>
    </row>
    <row r="166" spans="1:10" ht="17" customHeight="1" x14ac:dyDescent="0.2">
      <c r="A166" s="10">
        <v>7</v>
      </c>
      <c r="B166" s="49" t="s">
        <v>205</v>
      </c>
      <c r="C166" s="283"/>
      <c r="D166" s="475"/>
      <c r="E166" s="284">
        <f t="shared" ref="E166:E171" si="18">C166/(1+F166)</f>
        <v>0</v>
      </c>
      <c r="F166" s="6">
        <v>0.1</v>
      </c>
      <c r="G166" s="64">
        <v>50</v>
      </c>
      <c r="H166" s="74"/>
      <c r="I166" s="61"/>
      <c r="J166" s="74"/>
    </row>
    <row r="167" spans="1:10" ht="17" customHeight="1" x14ac:dyDescent="0.2">
      <c r="A167" s="10">
        <v>8</v>
      </c>
      <c r="B167" s="49" t="s">
        <v>206</v>
      </c>
      <c r="C167" s="283"/>
      <c r="D167" s="475"/>
      <c r="E167" s="284">
        <f t="shared" si="18"/>
        <v>0</v>
      </c>
      <c r="F167" s="6">
        <v>0.1</v>
      </c>
      <c r="G167" s="64">
        <v>50</v>
      </c>
      <c r="H167" s="74"/>
      <c r="I167" s="61"/>
      <c r="J167" s="74"/>
    </row>
    <row r="168" spans="1:10" ht="17" customHeight="1" x14ac:dyDescent="0.2">
      <c r="A168" s="10">
        <v>9</v>
      </c>
      <c r="B168" s="282" t="s">
        <v>304</v>
      </c>
      <c r="C168" s="283"/>
      <c r="D168" s="475"/>
      <c r="E168" s="284">
        <f t="shared" si="18"/>
        <v>0</v>
      </c>
      <c r="F168" s="7">
        <v>0.22</v>
      </c>
      <c r="G168" s="64">
        <v>50</v>
      </c>
      <c r="H168" s="74"/>
      <c r="I168" s="61"/>
      <c r="J168" s="286">
        <f t="shared" ref="J168:J173" si="19">E168</f>
        <v>0</v>
      </c>
    </row>
    <row r="169" spans="1:10" ht="17" customHeight="1" x14ac:dyDescent="0.2">
      <c r="A169" s="10">
        <v>10</v>
      </c>
      <c r="B169" s="49" t="s">
        <v>213</v>
      </c>
      <c r="C169" s="283"/>
      <c r="D169" s="475"/>
      <c r="E169" s="284">
        <f t="shared" si="18"/>
        <v>0</v>
      </c>
      <c r="F169" s="6">
        <v>0.1</v>
      </c>
      <c r="G169" s="64">
        <v>50</v>
      </c>
      <c r="H169" s="74"/>
      <c r="I169" s="61"/>
      <c r="J169" s="286">
        <f t="shared" si="19"/>
        <v>0</v>
      </c>
    </row>
    <row r="170" spans="1:10" ht="17" customHeight="1" x14ac:dyDescent="0.2">
      <c r="A170" s="10">
        <v>11</v>
      </c>
      <c r="B170" s="49" t="s">
        <v>212</v>
      </c>
      <c r="C170" s="283"/>
      <c r="D170" s="475"/>
      <c r="E170" s="284">
        <f t="shared" si="18"/>
        <v>0</v>
      </c>
      <c r="F170" s="6">
        <v>0.1</v>
      </c>
      <c r="G170" s="64">
        <v>50</v>
      </c>
      <c r="H170" s="74"/>
      <c r="I170" s="61"/>
      <c r="J170" s="286">
        <f t="shared" si="19"/>
        <v>0</v>
      </c>
    </row>
    <row r="171" spans="1:10" ht="17" customHeight="1" x14ac:dyDescent="0.2">
      <c r="A171" s="10">
        <v>12</v>
      </c>
      <c r="B171" s="49" t="s">
        <v>207</v>
      </c>
      <c r="C171" s="283"/>
      <c r="D171" s="475"/>
      <c r="E171" s="284">
        <f t="shared" si="18"/>
        <v>0</v>
      </c>
      <c r="F171" s="6">
        <v>0.1</v>
      </c>
      <c r="G171" s="64">
        <v>50</v>
      </c>
      <c r="H171" s="74"/>
      <c r="I171" s="61"/>
      <c r="J171" s="286">
        <f t="shared" si="19"/>
        <v>0</v>
      </c>
    </row>
    <row r="172" spans="1:10" ht="17" customHeight="1" x14ac:dyDescent="0.2">
      <c r="A172" s="10">
        <v>13</v>
      </c>
      <c r="B172" s="49" t="s">
        <v>208</v>
      </c>
      <c r="C172" s="283"/>
      <c r="D172" s="475"/>
      <c r="E172" s="284">
        <f>C172/(1+F172)</f>
        <v>0</v>
      </c>
      <c r="F172" s="6">
        <v>0.1</v>
      </c>
      <c r="G172" s="64">
        <v>50</v>
      </c>
      <c r="H172" s="285">
        <f>C172/1.26</f>
        <v>0</v>
      </c>
      <c r="I172" s="8">
        <v>0.16</v>
      </c>
      <c r="J172" s="286">
        <f t="shared" si="19"/>
        <v>0</v>
      </c>
    </row>
    <row r="173" spans="1:10" ht="17" customHeight="1" x14ac:dyDescent="0.2">
      <c r="A173" s="10">
        <v>14</v>
      </c>
      <c r="B173" s="49" t="s">
        <v>209</v>
      </c>
      <c r="C173" s="283"/>
      <c r="D173" s="475"/>
      <c r="E173" s="284">
        <f>C173/(1+F173)</f>
        <v>0</v>
      </c>
      <c r="F173" s="7">
        <v>0.22</v>
      </c>
      <c r="G173" s="64">
        <v>50</v>
      </c>
      <c r="H173" s="285">
        <f>C173/1.36</f>
        <v>0</v>
      </c>
      <c r="I173" s="8">
        <v>0.16</v>
      </c>
      <c r="J173" s="286">
        <f t="shared" si="19"/>
        <v>0</v>
      </c>
    </row>
    <row r="174" spans="1:10" ht="17" customHeight="1" x14ac:dyDescent="0.2">
      <c r="A174" s="10">
        <v>15</v>
      </c>
      <c r="B174" s="49" t="s">
        <v>306</v>
      </c>
      <c r="C174" s="288"/>
      <c r="D174" s="475"/>
      <c r="E174" s="74"/>
      <c r="F174" s="74"/>
      <c r="G174" s="74"/>
      <c r="H174" s="74"/>
      <c r="I174" s="61"/>
      <c r="J174" s="74"/>
    </row>
    <row r="175" spans="1:10" ht="17" customHeight="1" x14ac:dyDescent="0.2">
      <c r="A175" s="10">
        <v>16</v>
      </c>
      <c r="B175" s="49" t="s">
        <v>210</v>
      </c>
      <c r="C175" s="283"/>
      <c r="D175" s="475"/>
      <c r="E175" s="74"/>
      <c r="F175" s="62"/>
      <c r="G175" s="63"/>
      <c r="H175" s="74"/>
      <c r="I175" s="61"/>
      <c r="J175" s="74"/>
    </row>
    <row r="176" spans="1:10" ht="20" x14ac:dyDescent="0.2">
      <c r="A176" s="474" t="s">
        <v>90</v>
      </c>
      <c r="B176" s="474"/>
      <c r="C176" s="474"/>
      <c r="D176" s="68" t="s">
        <v>104</v>
      </c>
      <c r="E176" s="48"/>
      <c r="F176" s="48"/>
      <c r="G176" s="48"/>
      <c r="H176" s="48"/>
      <c r="I176" s="48"/>
      <c r="J176" s="48"/>
    </row>
    <row r="177" spans="1:10" ht="17" customHeight="1" x14ac:dyDescent="0.2">
      <c r="A177" s="77">
        <v>1</v>
      </c>
      <c r="B177" s="282" t="s">
        <v>305</v>
      </c>
      <c r="C177" s="283"/>
      <c r="D177" s="473" t="s">
        <v>72</v>
      </c>
      <c r="E177" s="160"/>
      <c r="F177" s="62"/>
      <c r="G177" s="63"/>
      <c r="H177" s="74"/>
      <c r="I177" s="61"/>
      <c r="J177" s="74"/>
    </row>
    <row r="178" spans="1:10" ht="17" customHeight="1" x14ac:dyDescent="0.2">
      <c r="A178" s="77">
        <v>2</v>
      </c>
      <c r="B178" s="49" t="s">
        <v>201</v>
      </c>
      <c r="C178" s="283"/>
      <c r="D178" s="473"/>
      <c r="E178" s="74"/>
      <c r="F178" s="62"/>
      <c r="G178" s="63"/>
      <c r="H178" s="74"/>
      <c r="I178" s="61"/>
      <c r="J178" s="74"/>
    </row>
    <row r="179" spans="1:10" ht="17" customHeight="1" x14ac:dyDescent="0.2">
      <c r="A179" s="10">
        <v>3</v>
      </c>
      <c r="B179" s="49" t="s">
        <v>202</v>
      </c>
      <c r="C179" s="283"/>
      <c r="D179" s="473"/>
      <c r="E179" s="74"/>
      <c r="F179" s="61"/>
      <c r="G179" s="67"/>
      <c r="H179" s="74"/>
      <c r="I179" s="61"/>
      <c r="J179" s="74"/>
    </row>
    <row r="180" spans="1:10" ht="17" customHeight="1" x14ac:dyDescent="0.2">
      <c r="A180" s="10">
        <v>4</v>
      </c>
      <c r="B180" s="49" t="s">
        <v>203</v>
      </c>
      <c r="C180" s="283"/>
      <c r="D180" s="473"/>
      <c r="E180" s="74"/>
      <c r="F180" s="62"/>
      <c r="G180" s="63"/>
      <c r="H180" s="74"/>
      <c r="I180" s="61"/>
      <c r="J180" s="286">
        <f>C180</f>
        <v>0</v>
      </c>
    </row>
    <row r="181" spans="1:10" ht="17" customHeight="1" x14ac:dyDescent="0.2">
      <c r="A181" s="10">
        <v>5</v>
      </c>
      <c r="B181" s="49" t="s">
        <v>204</v>
      </c>
      <c r="C181" s="283"/>
      <c r="D181" s="473"/>
      <c r="E181" s="74"/>
      <c r="F181" s="61"/>
      <c r="G181" s="67"/>
      <c r="H181" s="285">
        <f>C181</f>
        <v>0</v>
      </c>
      <c r="I181" s="8">
        <v>0.16</v>
      </c>
      <c r="J181" s="74"/>
    </row>
    <row r="182" spans="1:10" ht="17" customHeight="1" x14ac:dyDescent="0.2">
      <c r="A182" s="10">
        <v>6</v>
      </c>
      <c r="B182" s="50" t="s">
        <v>129</v>
      </c>
      <c r="C182" s="283"/>
      <c r="D182" s="473"/>
      <c r="E182" s="74"/>
      <c r="F182" s="65"/>
      <c r="G182" s="66"/>
      <c r="H182" s="74"/>
      <c r="I182" s="58">
        <v>0.08</v>
      </c>
      <c r="J182" s="74"/>
    </row>
    <row r="183" spans="1:10" ht="17" customHeight="1" x14ac:dyDescent="0.2">
      <c r="A183" s="10">
        <v>7</v>
      </c>
      <c r="B183" s="49" t="s">
        <v>205</v>
      </c>
      <c r="C183" s="283"/>
      <c r="D183" s="473"/>
      <c r="E183" s="284">
        <f t="shared" ref="E183:E188" si="20">C183/(1+F183)</f>
        <v>0</v>
      </c>
      <c r="F183" s="6">
        <v>0.1</v>
      </c>
      <c r="G183" s="64">
        <v>50</v>
      </c>
      <c r="H183" s="74"/>
      <c r="I183" s="61"/>
      <c r="J183" s="74"/>
    </row>
    <row r="184" spans="1:10" ht="17" customHeight="1" x14ac:dyDescent="0.2">
      <c r="A184" s="10">
        <v>8</v>
      </c>
      <c r="B184" s="49" t="s">
        <v>206</v>
      </c>
      <c r="C184" s="283"/>
      <c r="D184" s="473"/>
      <c r="E184" s="284">
        <f t="shared" si="20"/>
        <v>0</v>
      </c>
      <c r="F184" s="6">
        <v>0.1</v>
      </c>
      <c r="G184" s="64">
        <v>50</v>
      </c>
      <c r="H184" s="74"/>
      <c r="I184" s="61"/>
      <c r="J184" s="74"/>
    </row>
    <row r="185" spans="1:10" ht="17" customHeight="1" x14ac:dyDescent="0.2">
      <c r="A185" s="10">
        <v>9</v>
      </c>
      <c r="B185" s="282" t="s">
        <v>304</v>
      </c>
      <c r="C185" s="283"/>
      <c r="D185" s="473"/>
      <c r="E185" s="284">
        <f t="shared" si="20"/>
        <v>0</v>
      </c>
      <c r="F185" s="7">
        <v>0.22</v>
      </c>
      <c r="G185" s="64">
        <v>50</v>
      </c>
      <c r="H185" s="74"/>
      <c r="I185" s="61"/>
      <c r="J185" s="286">
        <f t="shared" ref="J185:J190" si="21">E185</f>
        <v>0</v>
      </c>
    </row>
    <row r="186" spans="1:10" ht="17" customHeight="1" x14ac:dyDescent="0.2">
      <c r="A186" s="10">
        <v>10</v>
      </c>
      <c r="B186" s="49" t="s">
        <v>213</v>
      </c>
      <c r="C186" s="283"/>
      <c r="D186" s="473"/>
      <c r="E186" s="284">
        <f t="shared" si="20"/>
        <v>0</v>
      </c>
      <c r="F186" s="6">
        <v>0.1</v>
      </c>
      <c r="G186" s="64">
        <v>50</v>
      </c>
      <c r="H186" s="74"/>
      <c r="I186" s="61"/>
      <c r="J186" s="286">
        <f t="shared" si="21"/>
        <v>0</v>
      </c>
    </row>
    <row r="187" spans="1:10" ht="17" customHeight="1" x14ac:dyDescent="0.2">
      <c r="A187" s="10">
        <v>11</v>
      </c>
      <c r="B187" s="49" t="s">
        <v>212</v>
      </c>
      <c r="C187" s="283"/>
      <c r="D187" s="473"/>
      <c r="E187" s="284">
        <f t="shared" si="20"/>
        <v>0</v>
      </c>
      <c r="F187" s="6">
        <v>0.1</v>
      </c>
      <c r="G187" s="64">
        <v>50</v>
      </c>
      <c r="H187" s="74"/>
      <c r="I187" s="61"/>
      <c r="J187" s="286">
        <f t="shared" si="21"/>
        <v>0</v>
      </c>
    </row>
    <row r="188" spans="1:10" ht="17" customHeight="1" x14ac:dyDescent="0.2">
      <c r="A188" s="10">
        <v>12</v>
      </c>
      <c r="B188" s="49" t="s">
        <v>207</v>
      </c>
      <c r="C188" s="283"/>
      <c r="D188" s="473"/>
      <c r="E188" s="284">
        <f t="shared" si="20"/>
        <v>0</v>
      </c>
      <c r="F188" s="6">
        <v>0.1</v>
      </c>
      <c r="G188" s="64">
        <v>50</v>
      </c>
      <c r="H188" s="74"/>
      <c r="I188" s="61"/>
      <c r="J188" s="286">
        <f t="shared" si="21"/>
        <v>0</v>
      </c>
    </row>
    <row r="189" spans="1:10" ht="17" customHeight="1" x14ac:dyDescent="0.2">
      <c r="A189" s="10">
        <v>13</v>
      </c>
      <c r="B189" s="49" t="s">
        <v>208</v>
      </c>
      <c r="C189" s="283"/>
      <c r="D189" s="473"/>
      <c r="E189" s="284">
        <f>C189/(1+F189)</f>
        <v>0</v>
      </c>
      <c r="F189" s="6">
        <v>0.1</v>
      </c>
      <c r="G189" s="64">
        <v>50</v>
      </c>
      <c r="H189" s="285">
        <f>C189/1.26</f>
        <v>0</v>
      </c>
      <c r="I189" s="8">
        <v>0.16</v>
      </c>
      <c r="J189" s="286">
        <f t="shared" si="21"/>
        <v>0</v>
      </c>
    </row>
    <row r="190" spans="1:10" ht="17" customHeight="1" x14ac:dyDescent="0.2">
      <c r="A190" s="10">
        <v>14</v>
      </c>
      <c r="B190" s="49" t="s">
        <v>209</v>
      </c>
      <c r="C190" s="283"/>
      <c r="D190" s="473"/>
      <c r="E190" s="284">
        <f>C190/(1+F190)</f>
        <v>0</v>
      </c>
      <c r="F190" s="7">
        <v>0.22</v>
      </c>
      <c r="G190" s="64">
        <v>50</v>
      </c>
      <c r="H190" s="285">
        <f>C190/1.36</f>
        <v>0</v>
      </c>
      <c r="I190" s="8">
        <v>0.16</v>
      </c>
      <c r="J190" s="286">
        <f t="shared" si="21"/>
        <v>0</v>
      </c>
    </row>
    <row r="191" spans="1:10" ht="17" customHeight="1" x14ac:dyDescent="0.2">
      <c r="A191" s="10">
        <v>15</v>
      </c>
      <c r="B191" s="49" t="s">
        <v>306</v>
      </c>
      <c r="C191" s="288"/>
      <c r="D191" s="473"/>
      <c r="E191" s="74"/>
      <c r="F191" s="74"/>
      <c r="G191" s="74"/>
      <c r="H191" s="74"/>
      <c r="I191" s="61"/>
      <c r="J191" s="74"/>
    </row>
    <row r="192" spans="1:10" ht="17" customHeight="1" x14ac:dyDescent="0.2">
      <c r="A192" s="10">
        <v>16</v>
      </c>
      <c r="B192" s="49" t="s">
        <v>210</v>
      </c>
      <c r="C192" s="283"/>
      <c r="D192" s="473"/>
      <c r="E192" s="74"/>
      <c r="F192" s="62"/>
      <c r="G192" s="63"/>
      <c r="H192" s="74"/>
      <c r="I192" s="61"/>
      <c r="J192" s="74"/>
    </row>
    <row r="193" spans="1:10" ht="20" x14ac:dyDescent="0.2">
      <c r="A193" s="474" t="s">
        <v>89</v>
      </c>
      <c r="B193" s="474"/>
      <c r="C193" s="474"/>
      <c r="D193" s="68" t="s">
        <v>103</v>
      </c>
      <c r="E193" s="48"/>
      <c r="F193" s="48"/>
      <c r="G193" s="48"/>
      <c r="H193" s="48"/>
      <c r="I193" s="48"/>
      <c r="J193" s="48"/>
    </row>
    <row r="194" spans="1:10" ht="17" customHeight="1" x14ac:dyDescent="0.2">
      <c r="A194" s="77">
        <v>1</v>
      </c>
      <c r="B194" s="282" t="s">
        <v>305</v>
      </c>
      <c r="C194" s="283"/>
      <c r="D194" s="472" t="s">
        <v>71</v>
      </c>
      <c r="E194" s="160"/>
      <c r="F194" s="62"/>
      <c r="G194" s="63"/>
      <c r="H194" s="74"/>
      <c r="I194" s="61"/>
      <c r="J194" s="74"/>
    </row>
    <row r="195" spans="1:10" ht="17" customHeight="1" x14ac:dyDescent="0.2">
      <c r="A195" s="77">
        <v>2</v>
      </c>
      <c r="B195" s="49" t="s">
        <v>201</v>
      </c>
      <c r="C195" s="283"/>
      <c r="D195" s="472"/>
      <c r="E195" s="74"/>
      <c r="F195" s="62"/>
      <c r="G195" s="63"/>
      <c r="H195" s="74"/>
      <c r="I195" s="61"/>
      <c r="J195" s="74"/>
    </row>
    <row r="196" spans="1:10" ht="17" customHeight="1" x14ac:dyDescent="0.2">
      <c r="A196" s="10">
        <v>3</v>
      </c>
      <c r="B196" s="49" t="s">
        <v>202</v>
      </c>
      <c r="C196" s="283"/>
      <c r="D196" s="472"/>
      <c r="E196" s="74"/>
      <c r="F196" s="61"/>
      <c r="G196" s="67"/>
      <c r="H196" s="74"/>
      <c r="I196" s="61"/>
      <c r="J196" s="74"/>
    </row>
    <row r="197" spans="1:10" ht="17" customHeight="1" x14ac:dyDescent="0.2">
      <c r="A197" s="10">
        <v>4</v>
      </c>
      <c r="B197" s="49" t="s">
        <v>203</v>
      </c>
      <c r="C197" s="283"/>
      <c r="D197" s="472"/>
      <c r="E197" s="74"/>
      <c r="F197" s="62"/>
      <c r="G197" s="63"/>
      <c r="H197" s="74"/>
      <c r="I197" s="61"/>
      <c r="J197" s="286">
        <f>C197</f>
        <v>0</v>
      </c>
    </row>
    <row r="198" spans="1:10" ht="17" customHeight="1" x14ac:dyDescent="0.2">
      <c r="A198" s="10">
        <v>5</v>
      </c>
      <c r="B198" s="49" t="s">
        <v>204</v>
      </c>
      <c r="C198" s="283"/>
      <c r="D198" s="472"/>
      <c r="E198" s="74"/>
      <c r="F198" s="61"/>
      <c r="G198" s="67"/>
      <c r="H198" s="285">
        <f>C198</f>
        <v>0</v>
      </c>
      <c r="I198" s="8">
        <v>0.16</v>
      </c>
      <c r="J198" s="74"/>
    </row>
    <row r="199" spans="1:10" ht="17" customHeight="1" x14ac:dyDescent="0.2">
      <c r="A199" s="10">
        <v>6</v>
      </c>
      <c r="B199" s="50" t="s">
        <v>129</v>
      </c>
      <c r="C199" s="283"/>
      <c r="D199" s="472"/>
      <c r="E199" s="74"/>
      <c r="F199" s="65"/>
      <c r="G199" s="66"/>
      <c r="H199" s="74"/>
      <c r="I199" s="58">
        <v>0.08</v>
      </c>
      <c r="J199" s="74"/>
    </row>
    <row r="200" spans="1:10" ht="17" customHeight="1" x14ac:dyDescent="0.2">
      <c r="A200" s="10">
        <v>7</v>
      </c>
      <c r="B200" s="49" t="s">
        <v>205</v>
      </c>
      <c r="C200" s="283"/>
      <c r="D200" s="472"/>
      <c r="E200" s="284">
        <f t="shared" ref="E200:E205" si="22">C200/(1+F200)</f>
        <v>0</v>
      </c>
      <c r="F200" s="6">
        <v>0.1</v>
      </c>
      <c r="G200" s="64">
        <v>50</v>
      </c>
      <c r="H200" s="74"/>
      <c r="I200" s="61"/>
      <c r="J200" s="74"/>
    </row>
    <row r="201" spans="1:10" ht="17" customHeight="1" x14ac:dyDescent="0.2">
      <c r="A201" s="10">
        <v>8</v>
      </c>
      <c r="B201" s="49" t="s">
        <v>206</v>
      </c>
      <c r="C201" s="283"/>
      <c r="D201" s="472"/>
      <c r="E201" s="284">
        <f t="shared" si="22"/>
        <v>0</v>
      </c>
      <c r="F201" s="6">
        <v>0.1</v>
      </c>
      <c r="G201" s="64">
        <v>50</v>
      </c>
      <c r="H201" s="74"/>
      <c r="I201" s="61"/>
      <c r="J201" s="74"/>
    </row>
    <row r="202" spans="1:10" ht="17" customHeight="1" x14ac:dyDescent="0.2">
      <c r="A202" s="10">
        <v>9</v>
      </c>
      <c r="B202" s="282" t="s">
        <v>304</v>
      </c>
      <c r="C202" s="283"/>
      <c r="D202" s="472"/>
      <c r="E202" s="284">
        <f t="shared" si="22"/>
        <v>0</v>
      </c>
      <c r="F202" s="7">
        <v>0.22</v>
      </c>
      <c r="G202" s="64">
        <v>50</v>
      </c>
      <c r="H202" s="74"/>
      <c r="I202" s="61"/>
      <c r="J202" s="286">
        <f t="shared" ref="J202:J207" si="23">E202</f>
        <v>0</v>
      </c>
    </row>
    <row r="203" spans="1:10" ht="17" customHeight="1" x14ac:dyDescent="0.2">
      <c r="A203" s="10">
        <v>10</v>
      </c>
      <c r="B203" s="49" t="s">
        <v>213</v>
      </c>
      <c r="C203" s="283"/>
      <c r="D203" s="472"/>
      <c r="E203" s="284">
        <f t="shared" si="22"/>
        <v>0</v>
      </c>
      <c r="F203" s="6">
        <v>0.1</v>
      </c>
      <c r="G203" s="64">
        <v>50</v>
      </c>
      <c r="H203" s="74"/>
      <c r="I203" s="61"/>
      <c r="J203" s="286">
        <f t="shared" si="23"/>
        <v>0</v>
      </c>
    </row>
    <row r="204" spans="1:10" ht="17" customHeight="1" x14ac:dyDescent="0.2">
      <c r="A204" s="10">
        <v>11</v>
      </c>
      <c r="B204" s="49" t="s">
        <v>212</v>
      </c>
      <c r="C204" s="283"/>
      <c r="D204" s="472"/>
      <c r="E204" s="284">
        <f t="shared" si="22"/>
        <v>0</v>
      </c>
      <c r="F204" s="6">
        <v>0.1</v>
      </c>
      <c r="G204" s="64">
        <v>50</v>
      </c>
      <c r="H204" s="74"/>
      <c r="I204" s="61"/>
      <c r="J204" s="286">
        <f t="shared" si="23"/>
        <v>0</v>
      </c>
    </row>
    <row r="205" spans="1:10" ht="17" customHeight="1" x14ac:dyDescent="0.2">
      <c r="A205" s="10">
        <v>12</v>
      </c>
      <c r="B205" s="49" t="s">
        <v>207</v>
      </c>
      <c r="C205" s="283"/>
      <c r="D205" s="472"/>
      <c r="E205" s="284">
        <f t="shared" si="22"/>
        <v>0</v>
      </c>
      <c r="F205" s="6">
        <v>0.1</v>
      </c>
      <c r="G205" s="64">
        <v>50</v>
      </c>
      <c r="H205" s="74"/>
      <c r="I205" s="61"/>
      <c r="J205" s="286">
        <f t="shared" si="23"/>
        <v>0</v>
      </c>
    </row>
    <row r="206" spans="1:10" ht="17" customHeight="1" x14ac:dyDescent="0.2">
      <c r="A206" s="10">
        <v>13</v>
      </c>
      <c r="B206" s="49" t="s">
        <v>208</v>
      </c>
      <c r="C206" s="283"/>
      <c r="D206" s="472"/>
      <c r="E206" s="284">
        <f>C206/(1+F206)</f>
        <v>0</v>
      </c>
      <c r="F206" s="6">
        <v>0.1</v>
      </c>
      <c r="G206" s="64">
        <v>50</v>
      </c>
      <c r="H206" s="285">
        <f>C206/1.26</f>
        <v>0</v>
      </c>
      <c r="I206" s="8">
        <v>0.16</v>
      </c>
      <c r="J206" s="286">
        <f t="shared" si="23"/>
        <v>0</v>
      </c>
    </row>
    <row r="207" spans="1:10" ht="17" customHeight="1" x14ac:dyDescent="0.2">
      <c r="A207" s="10">
        <v>14</v>
      </c>
      <c r="B207" s="49" t="s">
        <v>209</v>
      </c>
      <c r="C207" s="283"/>
      <c r="D207" s="472"/>
      <c r="E207" s="284">
        <f>C207/(1+F207)</f>
        <v>0</v>
      </c>
      <c r="F207" s="7">
        <v>0.22</v>
      </c>
      <c r="G207" s="64">
        <v>50</v>
      </c>
      <c r="H207" s="285">
        <f>C207/1.36</f>
        <v>0</v>
      </c>
      <c r="I207" s="8">
        <v>0.16</v>
      </c>
      <c r="J207" s="286">
        <f t="shared" si="23"/>
        <v>0</v>
      </c>
    </row>
    <row r="208" spans="1:10" ht="17" customHeight="1" x14ac:dyDescent="0.2">
      <c r="A208" s="10">
        <v>15</v>
      </c>
      <c r="B208" s="49" t="s">
        <v>306</v>
      </c>
      <c r="C208" s="288"/>
      <c r="D208" s="472"/>
      <c r="E208" s="74"/>
      <c r="F208" s="74"/>
      <c r="G208" s="74"/>
      <c r="H208" s="74"/>
      <c r="I208" s="61"/>
      <c r="J208" s="74"/>
    </row>
    <row r="209" spans="1:10" ht="17" customHeight="1" x14ac:dyDescent="0.2">
      <c r="A209" s="10">
        <v>16</v>
      </c>
      <c r="B209" s="49" t="s">
        <v>210</v>
      </c>
      <c r="C209" s="283"/>
      <c r="D209" s="472"/>
      <c r="E209" s="74"/>
      <c r="F209" s="62"/>
      <c r="G209" s="63"/>
      <c r="H209" s="74"/>
      <c r="I209" s="61"/>
      <c r="J209" s="74"/>
    </row>
    <row r="210" spans="1:10" ht="20" x14ac:dyDescent="0.2">
      <c r="A210" s="474" t="s">
        <v>88</v>
      </c>
      <c r="B210" s="474"/>
      <c r="C210" s="474"/>
      <c r="D210" s="78">
        <f>Note!B2</f>
        <v>2017</v>
      </c>
      <c r="E210" s="48"/>
      <c r="F210" s="48"/>
      <c r="G210" s="48"/>
      <c r="H210" s="48"/>
      <c r="I210" s="48"/>
      <c r="J210" s="48"/>
    </row>
    <row r="211" spans="1:10" ht="17" customHeight="1" x14ac:dyDescent="0.2">
      <c r="A211" s="77">
        <v>1</v>
      </c>
      <c r="B211" s="282" t="s">
        <v>305</v>
      </c>
      <c r="C211" s="288">
        <f t="shared" ref="C211:C226" si="24">C7+C24+C41+C58+C75+C92+C109+C126+C143+C160+C177+C194</f>
        <v>0</v>
      </c>
      <c r="D211" s="471" t="s">
        <v>116</v>
      </c>
      <c r="E211" s="160"/>
      <c r="F211" s="62"/>
      <c r="G211" s="63"/>
      <c r="H211" s="74"/>
      <c r="I211" s="61"/>
      <c r="J211" s="74"/>
    </row>
    <row r="212" spans="1:10" ht="17" customHeight="1" x14ac:dyDescent="0.2">
      <c r="A212" s="77">
        <v>2</v>
      </c>
      <c r="B212" s="49" t="s">
        <v>201</v>
      </c>
      <c r="C212" s="288">
        <f t="shared" si="24"/>
        <v>0</v>
      </c>
      <c r="D212" s="471"/>
      <c r="E212" s="74"/>
      <c r="F212" s="62"/>
      <c r="G212" s="63"/>
      <c r="H212" s="74"/>
      <c r="I212" s="61"/>
      <c r="J212" s="74"/>
    </row>
    <row r="213" spans="1:10" ht="17" customHeight="1" x14ac:dyDescent="0.2">
      <c r="A213" s="10">
        <v>3</v>
      </c>
      <c r="B213" s="49" t="s">
        <v>202</v>
      </c>
      <c r="C213" s="288">
        <f t="shared" si="24"/>
        <v>0</v>
      </c>
      <c r="D213" s="471"/>
      <c r="E213" s="74"/>
      <c r="F213" s="61"/>
      <c r="G213" s="67"/>
      <c r="H213" s="74"/>
      <c r="I213" s="61"/>
      <c r="J213" s="74"/>
    </row>
    <row r="214" spans="1:10" ht="17" customHeight="1" x14ac:dyDescent="0.2">
      <c r="A214" s="10">
        <v>4</v>
      </c>
      <c r="B214" s="49" t="s">
        <v>203</v>
      </c>
      <c r="C214" s="288">
        <f t="shared" si="24"/>
        <v>0</v>
      </c>
      <c r="D214" s="471"/>
      <c r="E214" s="74"/>
      <c r="F214" s="62"/>
      <c r="G214" s="63"/>
      <c r="H214" s="74"/>
      <c r="I214" s="61"/>
      <c r="J214" s="286">
        <f>C214</f>
        <v>0</v>
      </c>
    </row>
    <row r="215" spans="1:10" ht="17" customHeight="1" x14ac:dyDescent="0.2">
      <c r="A215" s="10">
        <v>5</v>
      </c>
      <c r="B215" s="49" t="s">
        <v>204</v>
      </c>
      <c r="C215" s="288">
        <f t="shared" si="24"/>
        <v>0</v>
      </c>
      <c r="D215" s="471"/>
      <c r="E215" s="74"/>
      <c r="F215" s="61"/>
      <c r="G215" s="67"/>
      <c r="H215" s="285">
        <f>C215</f>
        <v>0</v>
      </c>
      <c r="I215" s="8">
        <v>0.16</v>
      </c>
      <c r="J215" s="74"/>
    </row>
    <row r="216" spans="1:10" ht="17" customHeight="1" x14ac:dyDescent="0.2">
      <c r="A216" s="10">
        <v>6</v>
      </c>
      <c r="B216" s="50" t="s">
        <v>129</v>
      </c>
      <c r="C216" s="288">
        <f t="shared" si="24"/>
        <v>0</v>
      </c>
      <c r="D216" s="471"/>
      <c r="E216" s="74"/>
      <c r="F216" s="65"/>
      <c r="G216" s="66"/>
      <c r="H216" s="74"/>
      <c r="I216" s="58">
        <v>0.08</v>
      </c>
      <c r="J216" s="74"/>
    </row>
    <row r="217" spans="1:10" ht="17" customHeight="1" x14ac:dyDescent="0.2">
      <c r="A217" s="10">
        <v>7</v>
      </c>
      <c r="B217" s="49" t="s">
        <v>205</v>
      </c>
      <c r="C217" s="288">
        <f t="shared" si="24"/>
        <v>0</v>
      </c>
      <c r="D217" s="471"/>
      <c r="E217" s="284">
        <f t="shared" ref="E217:E222" si="25">C217/(1+F217)</f>
        <v>0</v>
      </c>
      <c r="F217" s="6">
        <v>0.1</v>
      </c>
      <c r="G217" s="64">
        <v>50</v>
      </c>
      <c r="H217" s="74"/>
      <c r="I217" s="61"/>
      <c r="J217" s="74"/>
    </row>
    <row r="218" spans="1:10" ht="17" customHeight="1" x14ac:dyDescent="0.2">
      <c r="A218" s="10">
        <v>8</v>
      </c>
      <c r="B218" s="49" t="s">
        <v>206</v>
      </c>
      <c r="C218" s="288">
        <f t="shared" si="24"/>
        <v>0</v>
      </c>
      <c r="D218" s="471"/>
      <c r="E218" s="284">
        <f t="shared" si="25"/>
        <v>0</v>
      </c>
      <c r="F218" s="6">
        <v>0.1</v>
      </c>
      <c r="G218" s="64">
        <v>50</v>
      </c>
      <c r="H218" s="74"/>
      <c r="I218" s="61"/>
      <c r="J218" s="74"/>
    </row>
    <row r="219" spans="1:10" ht="17" customHeight="1" x14ac:dyDescent="0.2">
      <c r="A219" s="10">
        <v>9</v>
      </c>
      <c r="B219" s="282" t="s">
        <v>304</v>
      </c>
      <c r="C219" s="288">
        <f t="shared" si="24"/>
        <v>0</v>
      </c>
      <c r="D219" s="471"/>
      <c r="E219" s="284">
        <f t="shared" si="25"/>
        <v>0</v>
      </c>
      <c r="F219" s="7">
        <v>0.22</v>
      </c>
      <c r="G219" s="64">
        <v>50</v>
      </c>
      <c r="H219" s="74"/>
      <c r="I219" s="61"/>
      <c r="J219" s="286">
        <f t="shared" ref="J219:J224" si="26">E219</f>
        <v>0</v>
      </c>
    </row>
    <row r="220" spans="1:10" ht="17" customHeight="1" x14ac:dyDescent="0.2">
      <c r="A220" s="10">
        <v>10</v>
      </c>
      <c r="B220" s="49" t="s">
        <v>213</v>
      </c>
      <c r="C220" s="288">
        <f t="shared" si="24"/>
        <v>0</v>
      </c>
      <c r="D220" s="471"/>
      <c r="E220" s="284">
        <f t="shared" si="25"/>
        <v>0</v>
      </c>
      <c r="F220" s="6">
        <v>0.1</v>
      </c>
      <c r="G220" s="64">
        <v>50</v>
      </c>
      <c r="H220" s="74"/>
      <c r="I220" s="61"/>
      <c r="J220" s="286">
        <f t="shared" si="26"/>
        <v>0</v>
      </c>
    </row>
    <row r="221" spans="1:10" ht="17" customHeight="1" x14ac:dyDescent="0.2">
      <c r="A221" s="10">
        <v>11</v>
      </c>
      <c r="B221" s="49" t="s">
        <v>212</v>
      </c>
      <c r="C221" s="288">
        <f t="shared" si="24"/>
        <v>0</v>
      </c>
      <c r="D221" s="471"/>
      <c r="E221" s="284">
        <f t="shared" si="25"/>
        <v>0</v>
      </c>
      <c r="F221" s="6">
        <v>0.1</v>
      </c>
      <c r="G221" s="64">
        <v>50</v>
      </c>
      <c r="H221" s="74"/>
      <c r="I221" s="61"/>
      <c r="J221" s="286">
        <f t="shared" si="26"/>
        <v>0</v>
      </c>
    </row>
    <row r="222" spans="1:10" ht="17" customHeight="1" x14ac:dyDescent="0.2">
      <c r="A222" s="10">
        <v>12</v>
      </c>
      <c r="B222" s="49" t="s">
        <v>207</v>
      </c>
      <c r="C222" s="288">
        <f t="shared" si="24"/>
        <v>0</v>
      </c>
      <c r="D222" s="471"/>
      <c r="E222" s="284">
        <f t="shared" si="25"/>
        <v>0</v>
      </c>
      <c r="F222" s="6">
        <v>0.1</v>
      </c>
      <c r="G222" s="64">
        <v>50</v>
      </c>
      <c r="H222" s="74"/>
      <c r="I222" s="61"/>
      <c r="J222" s="286">
        <f t="shared" si="26"/>
        <v>0</v>
      </c>
    </row>
    <row r="223" spans="1:10" ht="17" customHeight="1" x14ac:dyDescent="0.2">
      <c r="A223" s="10">
        <v>13</v>
      </c>
      <c r="B223" s="49" t="s">
        <v>208</v>
      </c>
      <c r="C223" s="288">
        <f t="shared" si="24"/>
        <v>0</v>
      </c>
      <c r="D223" s="471"/>
      <c r="E223" s="284">
        <f>C223/(1+F223)</f>
        <v>0</v>
      </c>
      <c r="F223" s="6">
        <v>0.1</v>
      </c>
      <c r="G223" s="64">
        <v>50</v>
      </c>
      <c r="H223" s="285">
        <f>C223/1.26</f>
        <v>0</v>
      </c>
      <c r="I223" s="8">
        <v>0.16</v>
      </c>
      <c r="J223" s="286">
        <f t="shared" si="26"/>
        <v>0</v>
      </c>
    </row>
    <row r="224" spans="1:10" ht="17" customHeight="1" x14ac:dyDescent="0.2">
      <c r="A224" s="10">
        <v>14</v>
      </c>
      <c r="B224" s="49" t="s">
        <v>209</v>
      </c>
      <c r="C224" s="288">
        <f t="shared" si="24"/>
        <v>0</v>
      </c>
      <c r="D224" s="471"/>
      <c r="E224" s="284">
        <f>C224/(1+F224)</f>
        <v>0</v>
      </c>
      <c r="F224" s="7">
        <v>0.22</v>
      </c>
      <c r="G224" s="64">
        <v>50</v>
      </c>
      <c r="H224" s="285">
        <f>C224/1.36</f>
        <v>0</v>
      </c>
      <c r="I224" s="8">
        <v>0.16</v>
      </c>
      <c r="J224" s="286">
        <f t="shared" si="26"/>
        <v>0</v>
      </c>
    </row>
    <row r="225" spans="1:10" ht="17" customHeight="1" x14ac:dyDescent="0.2">
      <c r="A225" s="10">
        <v>15</v>
      </c>
      <c r="B225" s="49" t="s">
        <v>306</v>
      </c>
      <c r="C225" s="288">
        <f t="shared" si="24"/>
        <v>0</v>
      </c>
      <c r="D225" s="471"/>
      <c r="E225" s="74"/>
      <c r="F225" s="74"/>
      <c r="G225" s="74"/>
      <c r="H225" s="74"/>
      <c r="I225" s="61"/>
      <c r="J225" s="74"/>
    </row>
    <row r="226" spans="1:10" ht="17" customHeight="1" x14ac:dyDescent="0.2">
      <c r="A226" s="10">
        <v>16</v>
      </c>
      <c r="B226" s="49" t="s">
        <v>210</v>
      </c>
      <c r="C226" s="288">
        <f t="shared" si="24"/>
        <v>0</v>
      </c>
      <c r="D226" s="471"/>
      <c r="E226" s="74"/>
      <c r="F226" s="62"/>
      <c r="G226" s="63"/>
      <c r="H226" s="74"/>
      <c r="I226" s="61"/>
      <c r="J226" s="74"/>
    </row>
    <row r="227" spans="1:10" x14ac:dyDescent="0.2">
      <c r="A227" s="45"/>
      <c r="B227" s="46"/>
      <c r="C227" s="47"/>
      <c r="D227" s="51"/>
      <c r="E227" s="48"/>
      <c r="F227" s="48"/>
      <c r="G227" s="48"/>
      <c r="H227" s="48"/>
      <c r="I227" s="48"/>
      <c r="J227" s="48"/>
    </row>
    <row r="228" spans="1:10" x14ac:dyDescent="0.2">
      <c r="A228" s="55"/>
      <c r="B228" s="56"/>
      <c r="C228" s="57"/>
      <c r="D228" s="51"/>
      <c r="E228" s="289">
        <f>SUM(E211:E225)</f>
        <v>0</v>
      </c>
      <c r="F228" s="289"/>
      <c r="G228" s="289"/>
      <c r="H228" s="289">
        <f>SUM(H211:H225)</f>
        <v>0</v>
      </c>
      <c r="I228" s="289"/>
      <c r="J228" s="289">
        <f>SUM(J211:J225)</f>
        <v>0</v>
      </c>
    </row>
  </sheetData>
  <sheetProtection password="CCA0" sheet="1" objects="1" scenarios="1" selectLockedCells="1"/>
  <mergeCells count="38">
    <mergeCell ref="D7:D22"/>
    <mergeCell ref="A5:B5"/>
    <mergeCell ref="D143:D158"/>
    <mergeCell ref="D126:D141"/>
    <mergeCell ref="A6:C6"/>
    <mergeCell ref="A23:C23"/>
    <mergeCell ref="D109:D124"/>
    <mergeCell ref="D92:D107"/>
    <mergeCell ref="D75:D90"/>
    <mergeCell ref="D58:D73"/>
    <mergeCell ref="D41:D56"/>
    <mergeCell ref="D24:D39"/>
    <mergeCell ref="A142:C142"/>
    <mergeCell ref="A40:C40"/>
    <mergeCell ref="A57:C57"/>
    <mergeCell ref="A108:C108"/>
    <mergeCell ref="A125:C125"/>
    <mergeCell ref="A74:C74"/>
    <mergeCell ref="A193:C193"/>
    <mergeCell ref="A210:C210"/>
    <mergeCell ref="A159:C159"/>
    <mergeCell ref="A91:C91"/>
    <mergeCell ref="D211:D226"/>
    <mergeCell ref="D194:D209"/>
    <mergeCell ref="D177:D192"/>
    <mergeCell ref="A176:C176"/>
    <mergeCell ref="D160:D175"/>
    <mergeCell ref="H1:I3"/>
    <mergeCell ref="J1:J3"/>
    <mergeCell ref="G1:G4"/>
    <mergeCell ref="A1:B1"/>
    <mergeCell ref="A2:B2"/>
    <mergeCell ref="A3:B3"/>
    <mergeCell ref="A4:B4"/>
    <mergeCell ref="E1:F3"/>
    <mergeCell ref="C1:D3"/>
    <mergeCell ref="C4:D5"/>
    <mergeCell ref="E5:J5"/>
  </mergeCells>
  <phoneticPr fontId="0" type="noConversion"/>
  <printOptions horizontalCentered="1" verticalCentered="1"/>
  <pageMargins left="0.78740157480314965" right="0.19685039370078741" top="0.98425196850393704" bottom="0.92" header="0.51181102362204722" footer="0.51181102362204722"/>
  <pageSetup paperSize="9" orientation="landscape" horizontalDpi="4294967292" verticalDpi="4294967292" r:id="rId1"/>
  <rowBreaks count="12" manualBreakCount="12">
    <brk id="22" max="16383" man="1"/>
    <brk id="39" max="16383" man="1"/>
    <brk id="56" max="16383" man="1"/>
    <brk id="73" max="16383" man="1"/>
    <brk id="90" max="16383" man="1"/>
    <brk id="107" max="16383" man="1"/>
    <brk id="124" max="16383" man="1"/>
    <brk id="141" max="16383" man="1"/>
    <brk id="158" max="16383" man="1"/>
    <brk id="175" max="16383" man="1"/>
    <brk id="192" max="16383" man="1"/>
    <brk id="209"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3366FF"/>
  </sheetPr>
  <dimension ref="A1:M21"/>
  <sheetViews>
    <sheetView showGridLines="0" zoomScale="125" zoomScaleNormal="125" zoomScalePageLayoutView="125" workbookViewId="0">
      <selection activeCell="L10" sqref="L10"/>
    </sheetView>
  </sheetViews>
  <sheetFormatPr baseColWidth="10" defaultColWidth="9.1640625" defaultRowHeight="13" x14ac:dyDescent="0.15"/>
  <cols>
    <col min="1" max="1" width="8.33203125" style="42" customWidth="1"/>
    <col min="2" max="2" width="9.1640625" style="42"/>
    <col min="3" max="3" width="8.5" style="42" customWidth="1"/>
    <col min="4" max="4" width="9.1640625" style="42"/>
    <col min="5" max="5" width="8.5" style="42" customWidth="1"/>
    <col min="6" max="6" width="9.1640625" style="42"/>
    <col min="7" max="7" width="8.5" style="42" customWidth="1"/>
    <col min="8" max="8" width="9.1640625" style="42"/>
    <col min="9" max="9" width="8.5" style="42" customWidth="1"/>
    <col min="10" max="11" width="9.1640625" style="42"/>
    <col min="12" max="12" width="1.5" style="42" customWidth="1"/>
    <col min="13" max="13" width="10.33203125" style="42" customWidth="1"/>
    <col min="14" max="16384" width="9.1640625" style="42"/>
  </cols>
  <sheetData>
    <row r="1" spans="1:13" ht="16.5" customHeight="1" x14ac:dyDescent="0.15">
      <c r="A1" s="484">
        <f>Note!B2</f>
        <v>2017</v>
      </c>
      <c r="B1" s="519" t="str">
        <f>Note!C1</f>
        <v>Circolo NOI ……………</v>
      </c>
      <c r="C1" s="519"/>
      <c r="D1" s="519"/>
      <c r="E1" s="412" t="s">
        <v>165</v>
      </c>
      <c r="F1" s="521">
        <f>Note!C4</f>
        <v>12345678901</v>
      </c>
      <c r="G1" s="521"/>
      <c r="J1" s="515" t="s">
        <v>167</v>
      </c>
      <c r="K1" s="516"/>
    </row>
    <row r="2" spans="1:13" ht="13.5" customHeight="1" x14ac:dyDescent="0.15">
      <c r="A2" s="484"/>
      <c r="B2" s="519" t="str">
        <f>Note!C2</f>
        <v>Indirizzo del circolo (Via piazza e numero)</v>
      </c>
      <c r="C2" s="519"/>
      <c r="D2" s="519"/>
      <c r="E2" s="519"/>
      <c r="F2" s="519"/>
      <c r="G2" s="519"/>
      <c r="J2" s="517"/>
      <c r="K2" s="518"/>
      <c r="M2" s="511" t="s">
        <v>123</v>
      </c>
    </row>
    <row r="3" spans="1:13" ht="13.5" customHeight="1" thickBot="1" x14ac:dyDescent="0.2">
      <c r="A3" s="484"/>
      <c r="B3" s="520" t="str">
        <f>Note!C3</f>
        <v>Cap - Località e provincia</v>
      </c>
      <c r="C3" s="520"/>
      <c r="D3" s="520"/>
      <c r="E3" s="520"/>
      <c r="F3" s="520"/>
      <c r="G3" s="520"/>
      <c r="J3" s="513" t="s">
        <v>117</v>
      </c>
      <c r="K3" s="514"/>
      <c r="M3" s="511"/>
    </row>
    <row r="4" spans="1:13" ht="13.5" customHeight="1" thickTop="1" x14ac:dyDescent="0.15">
      <c r="A4" s="484"/>
      <c r="B4" s="498" t="s">
        <v>147</v>
      </c>
      <c r="C4" s="499"/>
      <c r="D4" s="499"/>
      <c r="E4" s="500"/>
      <c r="F4" s="498" t="s">
        <v>168</v>
      </c>
      <c r="G4" s="499"/>
      <c r="H4" s="499"/>
      <c r="I4" s="500"/>
      <c r="J4" s="490" t="s">
        <v>19</v>
      </c>
      <c r="K4" s="491"/>
      <c r="M4" s="512"/>
    </row>
    <row r="5" spans="1:13" s="99" customFormat="1" ht="12.75" customHeight="1" x14ac:dyDescent="0.15">
      <c r="A5" s="484"/>
      <c r="B5" s="496" t="s">
        <v>276</v>
      </c>
      <c r="C5" s="505"/>
      <c r="D5" s="503" t="s">
        <v>18</v>
      </c>
      <c r="E5" s="504"/>
      <c r="F5" s="496" t="s">
        <v>276</v>
      </c>
      <c r="G5" s="497"/>
      <c r="H5" s="503" t="s">
        <v>18</v>
      </c>
      <c r="I5" s="504"/>
      <c r="J5" s="492"/>
      <c r="K5" s="493"/>
      <c r="M5" s="508" t="s">
        <v>130</v>
      </c>
    </row>
    <row r="6" spans="1:13" s="99" customFormat="1" ht="14" thickBot="1" x14ac:dyDescent="0.2">
      <c r="A6" s="485"/>
      <c r="B6" s="100" t="s">
        <v>20</v>
      </c>
      <c r="C6" s="100" t="s">
        <v>16</v>
      </c>
      <c r="D6" s="143" t="s">
        <v>20</v>
      </c>
      <c r="E6" s="143" t="s">
        <v>16</v>
      </c>
      <c r="F6" s="100" t="s">
        <v>20</v>
      </c>
      <c r="G6" s="100" t="s">
        <v>16</v>
      </c>
      <c r="H6" s="143" t="s">
        <v>20</v>
      </c>
      <c r="I6" s="143" t="s">
        <v>16</v>
      </c>
      <c r="J6" s="101" t="s">
        <v>20</v>
      </c>
      <c r="K6" s="102" t="s">
        <v>16</v>
      </c>
      <c r="M6" s="509"/>
    </row>
    <row r="7" spans="1:13" s="99" customFormat="1" ht="19.5" customHeight="1" thickTop="1" x14ac:dyDescent="0.15">
      <c r="A7" s="103" t="s">
        <v>21</v>
      </c>
      <c r="B7" s="110">
        <f>(Skmese!E15)</f>
        <v>0</v>
      </c>
      <c r="C7" s="110">
        <f t="shared" ref="C7:C18" si="0">B7*22%</f>
        <v>0</v>
      </c>
      <c r="D7" s="144">
        <f>Skmese!E13+Skmese!E14+Skmese!E16+Skmese!E17+Skmese!E18</f>
        <v>0</v>
      </c>
      <c r="E7" s="144">
        <f>D7*10%</f>
        <v>0</v>
      </c>
      <c r="F7" s="110">
        <f>(Skmese!E20)</f>
        <v>0</v>
      </c>
      <c r="G7" s="110">
        <f t="shared" ref="G7:G18" si="1">F7*22%</f>
        <v>0</v>
      </c>
      <c r="H7" s="144">
        <f>(Skmese!E19)</f>
        <v>0</v>
      </c>
      <c r="I7" s="144">
        <f t="shared" ref="I7:I18" si="2">H7*10%</f>
        <v>0</v>
      </c>
      <c r="J7" s="111">
        <f t="shared" ref="J7:J18" si="3">B7+D7+F7+H7</f>
        <v>0</v>
      </c>
      <c r="K7" s="112">
        <f t="shared" ref="K7:K18" si="4">C7+E7+G7+I7</f>
        <v>0</v>
      </c>
      <c r="M7" s="104">
        <f>Skmese!C22</f>
        <v>0</v>
      </c>
    </row>
    <row r="8" spans="1:13" s="99" customFormat="1" ht="19.5" customHeight="1" x14ac:dyDescent="0.15">
      <c r="A8" s="105" t="s">
        <v>22</v>
      </c>
      <c r="B8" s="110">
        <f>(Skmese!E32)</f>
        <v>0</v>
      </c>
      <c r="C8" s="113">
        <f t="shared" si="0"/>
        <v>0</v>
      </c>
      <c r="D8" s="145">
        <f>Skmese!E30+Skmese!E31+Skmese!E33+Skmese!E34+Skmese!E35</f>
        <v>0</v>
      </c>
      <c r="E8" s="145">
        <f t="shared" ref="E8:E18" si="5">D8*10%</f>
        <v>0</v>
      </c>
      <c r="F8" s="110">
        <f>(Skmese!E37)</f>
        <v>0</v>
      </c>
      <c r="G8" s="110">
        <f t="shared" si="1"/>
        <v>0</v>
      </c>
      <c r="H8" s="144">
        <f>(Skmese!E36)</f>
        <v>0</v>
      </c>
      <c r="I8" s="144">
        <f t="shared" si="2"/>
        <v>0</v>
      </c>
      <c r="J8" s="111">
        <f t="shared" si="3"/>
        <v>0</v>
      </c>
      <c r="K8" s="112">
        <f t="shared" si="4"/>
        <v>0</v>
      </c>
      <c r="M8" s="104">
        <f>Skmese!C39</f>
        <v>0</v>
      </c>
    </row>
    <row r="9" spans="1:13" s="99" customFormat="1" ht="19.5" customHeight="1" x14ac:dyDescent="0.15">
      <c r="A9" s="105" t="s">
        <v>23</v>
      </c>
      <c r="B9" s="113">
        <f>(Skmese!E49)</f>
        <v>0</v>
      </c>
      <c r="C9" s="113">
        <f t="shared" si="0"/>
        <v>0</v>
      </c>
      <c r="D9" s="145">
        <f>Skmese!E47+Skmese!E48+Skmese!E50+Skmese!E51+Skmese!E52</f>
        <v>0</v>
      </c>
      <c r="E9" s="145">
        <f t="shared" si="5"/>
        <v>0</v>
      </c>
      <c r="F9" s="116">
        <f>(Skmese!E54)</f>
        <v>0</v>
      </c>
      <c r="G9" s="116">
        <f t="shared" si="1"/>
        <v>0</v>
      </c>
      <c r="H9" s="150">
        <f>(Skmese!E53)</f>
        <v>0</v>
      </c>
      <c r="I9" s="150">
        <f t="shared" si="2"/>
        <v>0</v>
      </c>
      <c r="J9" s="111">
        <f t="shared" si="3"/>
        <v>0</v>
      </c>
      <c r="K9" s="112">
        <f t="shared" si="4"/>
        <v>0</v>
      </c>
      <c r="M9" s="104">
        <f>Skmese!C56</f>
        <v>0</v>
      </c>
    </row>
    <row r="10" spans="1:13" s="99" customFormat="1" ht="19.5" customHeight="1" x14ac:dyDescent="0.15">
      <c r="A10" s="107" t="s">
        <v>24</v>
      </c>
      <c r="B10" s="115">
        <f>(Skmese!E66)</f>
        <v>0</v>
      </c>
      <c r="C10" s="115">
        <f t="shared" si="0"/>
        <v>0</v>
      </c>
      <c r="D10" s="146">
        <f>Skmese!E64+Skmese!E65+Skmese!E67+Skmese!E68+Skmese!E69</f>
        <v>0</v>
      </c>
      <c r="E10" s="146">
        <f t="shared" si="5"/>
        <v>0</v>
      </c>
      <c r="F10" s="115">
        <f>(Skmese!E71)</f>
        <v>0</v>
      </c>
      <c r="G10" s="115">
        <f t="shared" si="1"/>
        <v>0</v>
      </c>
      <c r="H10" s="146">
        <f>(Skmese!E70)</f>
        <v>0</v>
      </c>
      <c r="I10" s="146">
        <f t="shared" si="2"/>
        <v>0</v>
      </c>
      <c r="J10" s="111">
        <f t="shared" si="3"/>
        <v>0</v>
      </c>
      <c r="K10" s="112">
        <f t="shared" si="4"/>
        <v>0</v>
      </c>
      <c r="L10" s="108"/>
      <c r="M10" s="104">
        <f>Skmese!C73</f>
        <v>0</v>
      </c>
    </row>
    <row r="11" spans="1:13" s="99" customFormat="1" ht="19.5" customHeight="1" x14ac:dyDescent="0.15">
      <c r="A11" s="105" t="s">
        <v>25</v>
      </c>
      <c r="B11" s="113">
        <f>(Skmese!E83)</f>
        <v>0</v>
      </c>
      <c r="C11" s="113">
        <f t="shared" si="0"/>
        <v>0</v>
      </c>
      <c r="D11" s="145">
        <f>Skmese!E81+Skmese!E82+Skmese!E84+Skmese!E85+Skmese!E86</f>
        <v>0</v>
      </c>
      <c r="E11" s="145">
        <f t="shared" si="5"/>
        <v>0</v>
      </c>
      <c r="F11" s="110">
        <f>(Skmese!E88)</f>
        <v>0</v>
      </c>
      <c r="G11" s="110">
        <f t="shared" si="1"/>
        <v>0</v>
      </c>
      <c r="H11" s="144">
        <f>(Skmese!E87)</f>
        <v>0</v>
      </c>
      <c r="I11" s="144">
        <f t="shared" si="2"/>
        <v>0</v>
      </c>
      <c r="J11" s="111">
        <f t="shared" si="3"/>
        <v>0</v>
      </c>
      <c r="K11" s="112">
        <f t="shared" si="4"/>
        <v>0</v>
      </c>
      <c r="M11" s="104">
        <f>Skmese!C90</f>
        <v>0</v>
      </c>
    </row>
    <row r="12" spans="1:13" s="99" customFormat="1" ht="19.5" customHeight="1" x14ac:dyDescent="0.15">
      <c r="A12" s="106" t="s">
        <v>26</v>
      </c>
      <c r="B12" s="114">
        <f>(Skmese!E100)</f>
        <v>0</v>
      </c>
      <c r="C12" s="114">
        <f t="shared" si="0"/>
        <v>0</v>
      </c>
      <c r="D12" s="147">
        <f>Skmese!E98+Skmese!E99+Skmese!E101+Skmese!E102+Skmese!E103</f>
        <v>0</v>
      </c>
      <c r="E12" s="147">
        <f t="shared" si="5"/>
        <v>0</v>
      </c>
      <c r="F12" s="116">
        <f>(Skmese!E105)</f>
        <v>0</v>
      </c>
      <c r="G12" s="116">
        <f t="shared" si="1"/>
        <v>0</v>
      </c>
      <c r="H12" s="150">
        <f>(Skmese!E104)</f>
        <v>0</v>
      </c>
      <c r="I12" s="150">
        <f t="shared" si="2"/>
        <v>0</v>
      </c>
      <c r="J12" s="111">
        <f t="shared" si="3"/>
        <v>0</v>
      </c>
      <c r="K12" s="112">
        <f t="shared" si="4"/>
        <v>0</v>
      </c>
      <c r="M12" s="104">
        <f>Skmese!C107</f>
        <v>0</v>
      </c>
    </row>
    <row r="13" spans="1:13" s="99" customFormat="1" ht="19.5" customHeight="1" x14ac:dyDescent="0.15">
      <c r="A13" s="107" t="s">
        <v>27</v>
      </c>
      <c r="B13" s="115">
        <f>(Skmese!E117)</f>
        <v>0</v>
      </c>
      <c r="C13" s="115">
        <f t="shared" si="0"/>
        <v>0</v>
      </c>
      <c r="D13" s="146">
        <f>Skmese!E115+Skmese!E116+Skmese!E118+Skmese!E119+Skmese!E120</f>
        <v>0</v>
      </c>
      <c r="E13" s="146">
        <f t="shared" si="5"/>
        <v>0</v>
      </c>
      <c r="F13" s="115">
        <f>(Skmese!E122)</f>
        <v>0</v>
      </c>
      <c r="G13" s="115">
        <f t="shared" si="1"/>
        <v>0</v>
      </c>
      <c r="H13" s="146">
        <f>(Skmese!E121)</f>
        <v>0</v>
      </c>
      <c r="I13" s="146">
        <f t="shared" si="2"/>
        <v>0</v>
      </c>
      <c r="J13" s="111">
        <f t="shared" si="3"/>
        <v>0</v>
      </c>
      <c r="K13" s="112">
        <f t="shared" si="4"/>
        <v>0</v>
      </c>
      <c r="M13" s="104">
        <f>Skmese!C124</f>
        <v>0</v>
      </c>
    </row>
    <row r="14" spans="1:13" s="99" customFormat="1" ht="19.5" customHeight="1" x14ac:dyDescent="0.15">
      <c r="A14" s="105" t="s">
        <v>28</v>
      </c>
      <c r="B14" s="113">
        <f>(Skmese!E134)</f>
        <v>0</v>
      </c>
      <c r="C14" s="113">
        <f t="shared" si="0"/>
        <v>0</v>
      </c>
      <c r="D14" s="145">
        <f>Skmese!E132+Skmese!E133+Skmese!E135+Skmese!E136+Skmese!E137</f>
        <v>0</v>
      </c>
      <c r="E14" s="145">
        <f t="shared" si="5"/>
        <v>0</v>
      </c>
      <c r="F14" s="110">
        <f>(Skmese!E139)</f>
        <v>0</v>
      </c>
      <c r="G14" s="110">
        <f t="shared" si="1"/>
        <v>0</v>
      </c>
      <c r="H14" s="144">
        <f>(Skmese!E138)</f>
        <v>0</v>
      </c>
      <c r="I14" s="144">
        <f t="shared" si="2"/>
        <v>0</v>
      </c>
      <c r="J14" s="111">
        <f t="shared" si="3"/>
        <v>0</v>
      </c>
      <c r="K14" s="112">
        <f t="shared" si="4"/>
        <v>0</v>
      </c>
      <c r="M14" s="104">
        <f>Skmese!C141</f>
        <v>0</v>
      </c>
    </row>
    <row r="15" spans="1:13" s="99" customFormat="1" ht="19.5" customHeight="1" x14ac:dyDescent="0.15">
      <c r="A15" s="106" t="s">
        <v>29</v>
      </c>
      <c r="B15" s="114">
        <f>(Skmese!E151)</f>
        <v>0</v>
      </c>
      <c r="C15" s="114">
        <f t="shared" si="0"/>
        <v>0</v>
      </c>
      <c r="D15" s="147">
        <f>Skmese!E149+Skmese!E150+Skmese!E152+Skmese!E153+Skmese!E154</f>
        <v>0</v>
      </c>
      <c r="E15" s="147">
        <f t="shared" si="5"/>
        <v>0</v>
      </c>
      <c r="F15" s="116">
        <f>(Skmese!E156)</f>
        <v>0</v>
      </c>
      <c r="G15" s="116">
        <f t="shared" si="1"/>
        <v>0</v>
      </c>
      <c r="H15" s="150">
        <f>(Skmese!E155)</f>
        <v>0</v>
      </c>
      <c r="I15" s="150">
        <f t="shared" si="2"/>
        <v>0</v>
      </c>
      <c r="J15" s="111">
        <f t="shared" si="3"/>
        <v>0</v>
      </c>
      <c r="K15" s="112">
        <f t="shared" si="4"/>
        <v>0</v>
      </c>
      <c r="M15" s="104">
        <f>Skmese!C158</f>
        <v>0</v>
      </c>
    </row>
    <row r="16" spans="1:13" s="99" customFormat="1" ht="19.5" customHeight="1" x14ac:dyDescent="0.15">
      <c r="A16" s="107" t="s">
        <v>30</v>
      </c>
      <c r="B16" s="115">
        <f>(Skmese!E168)</f>
        <v>0</v>
      </c>
      <c r="C16" s="115">
        <f t="shared" si="0"/>
        <v>0</v>
      </c>
      <c r="D16" s="146">
        <f>Skmese!E166+Skmese!E167+Skmese!E169+Skmese!E170+Skmese!E171</f>
        <v>0</v>
      </c>
      <c r="E16" s="146">
        <f t="shared" si="5"/>
        <v>0</v>
      </c>
      <c r="F16" s="115">
        <f>(Skmese!E173)</f>
        <v>0</v>
      </c>
      <c r="G16" s="115">
        <f t="shared" si="1"/>
        <v>0</v>
      </c>
      <c r="H16" s="146">
        <f>(Skmese!E172)</f>
        <v>0</v>
      </c>
      <c r="I16" s="146">
        <f t="shared" si="2"/>
        <v>0</v>
      </c>
      <c r="J16" s="111">
        <f t="shared" si="3"/>
        <v>0</v>
      </c>
      <c r="K16" s="112">
        <f t="shared" si="4"/>
        <v>0</v>
      </c>
      <c r="M16" s="104">
        <f>Skmese!C175</f>
        <v>0</v>
      </c>
    </row>
    <row r="17" spans="1:13" s="99" customFormat="1" ht="19.5" customHeight="1" x14ac:dyDescent="0.15">
      <c r="A17" s="105" t="s">
        <v>31</v>
      </c>
      <c r="B17" s="113">
        <f>(Skmese!E185)</f>
        <v>0</v>
      </c>
      <c r="C17" s="113">
        <f t="shared" si="0"/>
        <v>0</v>
      </c>
      <c r="D17" s="145">
        <f>Skmese!E183+Skmese!E184+Skmese!E186+Skmese!E187+Skmese!E188</f>
        <v>0</v>
      </c>
      <c r="E17" s="145">
        <f t="shared" si="5"/>
        <v>0</v>
      </c>
      <c r="F17" s="110">
        <f>(Skmese!E190)</f>
        <v>0</v>
      </c>
      <c r="G17" s="110">
        <f t="shared" si="1"/>
        <v>0</v>
      </c>
      <c r="H17" s="144">
        <f>(Skmese!E189)</f>
        <v>0</v>
      </c>
      <c r="I17" s="144">
        <f t="shared" si="2"/>
        <v>0</v>
      </c>
      <c r="J17" s="111">
        <f t="shared" si="3"/>
        <v>0</v>
      </c>
      <c r="K17" s="112">
        <f t="shared" si="4"/>
        <v>0</v>
      </c>
      <c r="M17" s="104">
        <f>Skmese!C192</f>
        <v>0</v>
      </c>
    </row>
    <row r="18" spans="1:13" s="99" customFormat="1" ht="19.5" customHeight="1" thickBot="1" x14ac:dyDescent="0.2">
      <c r="A18" s="109" t="s">
        <v>32</v>
      </c>
      <c r="B18" s="116">
        <f>(Skmese!E202)</f>
        <v>0</v>
      </c>
      <c r="C18" s="116">
        <f t="shared" si="0"/>
        <v>0</v>
      </c>
      <c r="D18" s="148">
        <f>Skmese!E200+Skmese!E201+Skmese!E203+Skmese!E204+Skmese!E205</f>
        <v>0</v>
      </c>
      <c r="E18" s="148">
        <f t="shared" si="5"/>
        <v>0</v>
      </c>
      <c r="F18" s="113">
        <f>(Skmese!E207)</f>
        <v>0</v>
      </c>
      <c r="G18" s="113">
        <f t="shared" si="1"/>
        <v>0</v>
      </c>
      <c r="H18" s="144">
        <f>(Skmese!E206)</f>
        <v>0</v>
      </c>
      <c r="I18" s="144">
        <f t="shared" si="2"/>
        <v>0</v>
      </c>
      <c r="J18" s="111">
        <f t="shared" si="3"/>
        <v>0</v>
      </c>
      <c r="K18" s="112">
        <f t="shared" si="4"/>
        <v>0</v>
      </c>
      <c r="M18" s="104">
        <f>Skmese!C209</f>
        <v>0</v>
      </c>
    </row>
    <row r="19" spans="1:13" s="99" customFormat="1" ht="18.75" customHeight="1" thickTop="1" x14ac:dyDescent="0.15">
      <c r="A19" s="494" t="s">
        <v>15</v>
      </c>
      <c r="B19" s="117">
        <f t="shared" ref="B19:K19" si="6">SUM(B7:B18)</f>
        <v>0</v>
      </c>
      <c r="C19" s="117">
        <f t="shared" si="6"/>
        <v>0</v>
      </c>
      <c r="D19" s="149">
        <f t="shared" si="6"/>
        <v>0</v>
      </c>
      <c r="E19" s="149">
        <f t="shared" si="6"/>
        <v>0</v>
      </c>
      <c r="F19" s="117">
        <f>SUM(F7:F18)</f>
        <v>0</v>
      </c>
      <c r="G19" s="117">
        <f>SUM(G7:G18)</f>
        <v>0</v>
      </c>
      <c r="H19" s="149">
        <f>SUM(H7:H18)</f>
        <v>0</v>
      </c>
      <c r="I19" s="149">
        <f>SUM(I7:I18)</f>
        <v>0</v>
      </c>
      <c r="J19" s="118">
        <f t="shared" si="6"/>
        <v>0</v>
      </c>
      <c r="K19" s="119">
        <f t="shared" si="6"/>
        <v>0</v>
      </c>
      <c r="M19" s="501">
        <f>SUM(M7:M18)</f>
        <v>0</v>
      </c>
    </row>
    <row r="20" spans="1:13" s="99" customFormat="1" ht="17.25" customHeight="1" thickBot="1" x14ac:dyDescent="0.2">
      <c r="A20" s="495"/>
      <c r="B20" s="488">
        <f>B19+C19</f>
        <v>0</v>
      </c>
      <c r="C20" s="489"/>
      <c r="D20" s="510">
        <f>D19+E19</f>
        <v>0</v>
      </c>
      <c r="E20" s="487"/>
      <c r="F20" s="488">
        <f>F19+G19</f>
        <v>0</v>
      </c>
      <c r="G20" s="489"/>
      <c r="H20" s="486">
        <f>H19+I19</f>
        <v>0</v>
      </c>
      <c r="I20" s="487"/>
      <c r="J20" s="506">
        <f>J19+K19</f>
        <v>0</v>
      </c>
      <c r="K20" s="507"/>
      <c r="M20" s="502"/>
    </row>
    <row r="21" spans="1:13" ht="14" thickTop="1" x14ac:dyDescent="0.15"/>
  </sheetData>
  <sheetProtection password="CCA0" sheet="1" objects="1" scenarios="1" formatColumns="0" selectLockedCells="1"/>
  <mergeCells count="23">
    <mergeCell ref="M2:M4"/>
    <mergeCell ref="J3:K3"/>
    <mergeCell ref="J1:K2"/>
    <mergeCell ref="B2:G2"/>
    <mergeCell ref="B3:G3"/>
    <mergeCell ref="B1:D1"/>
    <mergeCell ref="F1:G1"/>
    <mergeCell ref="M19:M20"/>
    <mergeCell ref="D5:E5"/>
    <mergeCell ref="B5:C5"/>
    <mergeCell ref="J20:K20"/>
    <mergeCell ref="M5:M6"/>
    <mergeCell ref="H5:I5"/>
    <mergeCell ref="D20:E20"/>
    <mergeCell ref="B20:C20"/>
    <mergeCell ref="A1:A6"/>
    <mergeCell ref="H20:I20"/>
    <mergeCell ref="F20:G20"/>
    <mergeCell ref="J4:K5"/>
    <mergeCell ref="A19:A20"/>
    <mergeCell ref="F5:G5"/>
    <mergeCell ref="B4:E4"/>
    <mergeCell ref="F4:I4"/>
  </mergeCells>
  <phoneticPr fontId="0" type="noConversion"/>
  <printOptions horizontalCentered="1"/>
  <pageMargins left="0.78740157480314965" right="0.55000000000000004" top="1.28" bottom="0.12" header="0.12" footer="0.12"/>
  <pageSetup paperSize="9" orientation="landscape" horizontalDpi="4294967292" verticalDpi="4294967292"/>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21"/>
  <sheetViews>
    <sheetView showGridLines="0" zoomScale="125" zoomScaleNormal="125" zoomScalePageLayoutView="125" workbookViewId="0">
      <selection activeCell="G20" sqref="G20"/>
    </sheetView>
  </sheetViews>
  <sheetFormatPr baseColWidth="10" defaultColWidth="9.1640625" defaultRowHeight="13" x14ac:dyDescent="0.15"/>
  <cols>
    <col min="1" max="7" width="13.5" style="37" customWidth="1"/>
    <col min="8" max="16384" width="9.1640625" style="37"/>
  </cols>
  <sheetData>
    <row r="1" spans="1:7" ht="14.25" customHeight="1" x14ac:dyDescent="0.15">
      <c r="A1" s="122"/>
      <c r="B1" s="522" t="str">
        <f>Skmese!A1</f>
        <v>Circolo NOI ……………</v>
      </c>
      <c r="C1" s="522"/>
      <c r="D1" s="522"/>
      <c r="E1" s="522"/>
      <c r="F1" s="522"/>
      <c r="G1" s="522"/>
    </row>
    <row r="2" spans="1:7" ht="14.25" customHeight="1" x14ac:dyDescent="0.15">
      <c r="A2" s="122"/>
      <c r="B2" s="522" t="str">
        <f>Skmese!A2</f>
        <v>Indirizzo del circolo (Via piazza e numero)</v>
      </c>
      <c r="C2" s="522"/>
      <c r="D2" s="522"/>
      <c r="E2" s="522"/>
      <c r="F2" s="522"/>
      <c r="G2" s="522"/>
    </row>
    <row r="3" spans="1:7" ht="14.25" customHeight="1" x14ac:dyDescent="0.15">
      <c r="A3" s="122"/>
      <c r="B3" s="522" t="str">
        <f>Skmese!A3</f>
        <v>Cap - Località e provincia</v>
      </c>
      <c r="C3" s="522"/>
      <c r="D3" s="522"/>
      <c r="E3" s="522"/>
      <c r="F3" s="522"/>
      <c r="G3" s="522"/>
    </row>
    <row r="4" spans="1:7" ht="26.25" customHeight="1" x14ac:dyDescent="0.2">
      <c r="A4" s="36"/>
      <c r="B4" s="528" t="s">
        <v>44</v>
      </c>
      <c r="C4" s="528"/>
      <c r="D4" s="528"/>
      <c r="E4" s="528"/>
      <c r="F4" s="528"/>
      <c r="G4" s="530">
        <f>Note!B2</f>
        <v>2017</v>
      </c>
    </row>
    <row r="5" spans="1:7" ht="12.75" customHeight="1" x14ac:dyDescent="0.15">
      <c r="A5" s="38"/>
      <c r="B5" s="529" t="s">
        <v>63</v>
      </c>
      <c r="C5" s="529"/>
      <c r="D5" s="529"/>
      <c r="E5" s="529"/>
      <c r="F5" s="529"/>
      <c r="G5" s="531"/>
    </row>
    <row r="6" spans="1:7" ht="16" x14ac:dyDescent="0.2">
      <c r="A6" s="9"/>
      <c r="B6" s="523" t="s">
        <v>35</v>
      </c>
      <c r="C6" s="524"/>
      <c r="D6" s="525" t="s">
        <v>36</v>
      </c>
      <c r="E6" s="526"/>
      <c r="F6" s="527"/>
      <c r="G6" s="39" t="s">
        <v>128</v>
      </c>
    </row>
    <row r="7" spans="1:7" ht="17" thickBot="1" x14ac:dyDescent="0.25">
      <c r="A7" s="253"/>
      <c r="B7" s="256">
        <v>0.16</v>
      </c>
      <c r="C7" s="264">
        <v>0.08</v>
      </c>
      <c r="D7" s="260" t="s">
        <v>37</v>
      </c>
      <c r="E7" s="268" t="s">
        <v>38</v>
      </c>
      <c r="F7" s="254" t="s">
        <v>19</v>
      </c>
      <c r="G7" s="255" t="s">
        <v>127</v>
      </c>
    </row>
    <row r="8" spans="1:7" ht="15" customHeight="1" thickTop="1" x14ac:dyDescent="0.2">
      <c r="A8" s="251" t="s">
        <v>21</v>
      </c>
      <c r="B8" s="257">
        <f>Skmese!H11+Skmese!H19+Skmese!H20</f>
        <v>0</v>
      </c>
      <c r="C8" s="265">
        <f>Skmese!H12</f>
        <v>0</v>
      </c>
      <c r="D8" s="261">
        <f>B8*16%</f>
        <v>0</v>
      </c>
      <c r="E8" s="269">
        <f>C8*8%</f>
        <v>0</v>
      </c>
      <c r="F8" s="252">
        <f>D8+E8</f>
        <v>0</v>
      </c>
      <c r="G8" s="291" t="s">
        <v>214</v>
      </c>
    </row>
    <row r="9" spans="1:7" ht="15" customHeight="1" x14ac:dyDescent="0.2">
      <c r="A9" s="40" t="s">
        <v>22</v>
      </c>
      <c r="B9" s="75">
        <f>Skmese!H28+Skmese!H36+Skmese!H37</f>
        <v>0</v>
      </c>
      <c r="C9" s="76">
        <f>Skmese!H29</f>
        <v>0</v>
      </c>
      <c r="D9" s="262">
        <f t="shared" ref="D9:D19" si="0">B9*16%</f>
        <v>0</v>
      </c>
      <c r="E9" s="270">
        <f t="shared" ref="E9:E19" si="1">C9*8%</f>
        <v>0</v>
      </c>
      <c r="F9" s="79">
        <f t="shared" ref="F9:F19" si="2">D9+E9</f>
        <v>0</v>
      </c>
      <c r="G9" s="292" t="s">
        <v>215</v>
      </c>
    </row>
    <row r="10" spans="1:7" ht="15" customHeight="1" x14ac:dyDescent="0.2">
      <c r="A10" s="40" t="s">
        <v>23</v>
      </c>
      <c r="B10" s="75">
        <f>Skmese!H45+Skmese!H53+Skmese!H54</f>
        <v>0</v>
      </c>
      <c r="C10" s="76">
        <f>Skmese!H46</f>
        <v>0</v>
      </c>
      <c r="D10" s="262">
        <f t="shared" si="0"/>
        <v>0</v>
      </c>
      <c r="E10" s="270">
        <f t="shared" si="1"/>
        <v>0</v>
      </c>
      <c r="F10" s="79">
        <f t="shared" si="2"/>
        <v>0</v>
      </c>
      <c r="G10" s="41" t="s">
        <v>39</v>
      </c>
    </row>
    <row r="11" spans="1:7" ht="15" customHeight="1" x14ac:dyDescent="0.2">
      <c r="A11" s="40" t="s">
        <v>24</v>
      </c>
      <c r="B11" s="75">
        <f>Skmese!H62+Skmese!H70+Skmese!H71</f>
        <v>0</v>
      </c>
      <c r="C11" s="76">
        <f>Skmese!H63</f>
        <v>0</v>
      </c>
      <c r="D11" s="262">
        <f t="shared" si="0"/>
        <v>0</v>
      </c>
      <c r="E11" s="270">
        <f t="shared" si="1"/>
        <v>0</v>
      </c>
      <c r="F11" s="79">
        <f t="shared" si="2"/>
        <v>0</v>
      </c>
      <c r="G11" s="41" t="s">
        <v>33</v>
      </c>
    </row>
    <row r="12" spans="1:7" ht="15" customHeight="1" x14ac:dyDescent="0.2">
      <c r="A12" s="40" t="s">
        <v>25</v>
      </c>
      <c r="B12" s="75">
        <f>Skmese!H79+Skmese!H87+Skmese!H88</f>
        <v>0</v>
      </c>
      <c r="C12" s="76">
        <f>Skmese!H80</f>
        <v>0</v>
      </c>
      <c r="D12" s="262">
        <f t="shared" si="0"/>
        <v>0</v>
      </c>
      <c r="E12" s="270">
        <f t="shared" si="1"/>
        <v>0</v>
      </c>
      <c r="F12" s="79">
        <f t="shared" si="2"/>
        <v>0</v>
      </c>
      <c r="G12" s="292" t="s">
        <v>216</v>
      </c>
    </row>
    <row r="13" spans="1:7" ht="15" customHeight="1" x14ac:dyDescent="0.2">
      <c r="A13" s="40" t="s">
        <v>26</v>
      </c>
      <c r="B13" s="75">
        <f>Skmese!H96+Skmese!H104+Skmese!H105</f>
        <v>0</v>
      </c>
      <c r="C13" s="76">
        <f>Skmese!H97</f>
        <v>0</v>
      </c>
      <c r="D13" s="262">
        <f t="shared" si="0"/>
        <v>0</v>
      </c>
      <c r="E13" s="270">
        <f t="shared" si="1"/>
        <v>0</v>
      </c>
      <c r="F13" s="79">
        <f t="shared" si="2"/>
        <v>0</v>
      </c>
      <c r="G13" s="41" t="s">
        <v>40</v>
      </c>
    </row>
    <row r="14" spans="1:7" ht="15" customHeight="1" x14ac:dyDescent="0.2">
      <c r="A14" s="40" t="s">
        <v>27</v>
      </c>
      <c r="B14" s="75">
        <f>Skmese!H113+Skmese!H121+Skmese!H122</f>
        <v>0</v>
      </c>
      <c r="C14" s="76">
        <f>Skmese!H114</f>
        <v>0</v>
      </c>
      <c r="D14" s="262">
        <f t="shared" si="0"/>
        <v>0</v>
      </c>
      <c r="E14" s="270">
        <f t="shared" si="1"/>
        <v>0</v>
      </c>
      <c r="F14" s="79">
        <f t="shared" si="2"/>
        <v>0</v>
      </c>
      <c r="G14" s="292" t="s">
        <v>217</v>
      </c>
    </row>
    <row r="15" spans="1:7" ht="15" customHeight="1" x14ac:dyDescent="0.2">
      <c r="A15" s="40" t="s">
        <v>28</v>
      </c>
      <c r="B15" s="75">
        <f>Skmese!H130+Skmese!H138+Skmese!H139</f>
        <v>0</v>
      </c>
      <c r="C15" s="76">
        <f>Skmese!H131</f>
        <v>0</v>
      </c>
      <c r="D15" s="262">
        <f t="shared" si="0"/>
        <v>0</v>
      </c>
      <c r="E15" s="270">
        <f t="shared" si="1"/>
        <v>0</v>
      </c>
      <c r="F15" s="79">
        <f t="shared" si="2"/>
        <v>0</v>
      </c>
      <c r="G15" s="41" t="s">
        <v>41</v>
      </c>
    </row>
    <row r="16" spans="1:7" ht="15" customHeight="1" x14ac:dyDescent="0.2">
      <c r="A16" s="40" t="s">
        <v>29</v>
      </c>
      <c r="B16" s="75">
        <f>Skmese!H147+Skmese!H155+Skmese!H156</f>
        <v>0</v>
      </c>
      <c r="C16" s="76">
        <f>Skmese!H148</f>
        <v>0</v>
      </c>
      <c r="D16" s="262">
        <f t="shared" si="0"/>
        <v>0</v>
      </c>
      <c r="E16" s="270">
        <f t="shared" si="1"/>
        <v>0</v>
      </c>
      <c r="F16" s="79">
        <f t="shared" si="2"/>
        <v>0</v>
      </c>
      <c r="G16" s="41" t="s">
        <v>42</v>
      </c>
    </row>
    <row r="17" spans="1:7" ht="15" customHeight="1" x14ac:dyDescent="0.2">
      <c r="A17" s="40" t="s">
        <v>30</v>
      </c>
      <c r="B17" s="75">
        <f>Skmese!H164+Skmese!H172+Skmese!H173</f>
        <v>0</v>
      </c>
      <c r="C17" s="76">
        <f>Skmese!H165</f>
        <v>0</v>
      </c>
      <c r="D17" s="262">
        <f t="shared" si="0"/>
        <v>0</v>
      </c>
      <c r="E17" s="270">
        <f t="shared" si="1"/>
        <v>0</v>
      </c>
      <c r="F17" s="79">
        <f t="shared" si="2"/>
        <v>0</v>
      </c>
      <c r="G17" s="292" t="s">
        <v>218</v>
      </c>
    </row>
    <row r="18" spans="1:7" ht="15" customHeight="1" x14ac:dyDescent="0.2">
      <c r="A18" s="40" t="s">
        <v>31</v>
      </c>
      <c r="B18" s="75">
        <f>Skmese!H181+Skmese!H189+Skmese!H190</f>
        <v>0</v>
      </c>
      <c r="C18" s="76">
        <f>Skmese!H182</f>
        <v>0</v>
      </c>
      <c r="D18" s="262">
        <f t="shared" si="0"/>
        <v>0</v>
      </c>
      <c r="E18" s="270">
        <f t="shared" si="1"/>
        <v>0</v>
      </c>
      <c r="F18" s="79">
        <f t="shared" si="2"/>
        <v>0</v>
      </c>
      <c r="G18" s="41" t="s">
        <v>43</v>
      </c>
    </row>
    <row r="19" spans="1:7" ht="15" customHeight="1" thickBot="1" x14ac:dyDescent="0.25">
      <c r="A19" s="40" t="s">
        <v>32</v>
      </c>
      <c r="B19" s="258">
        <f>Skmese!H198+Skmese!H206+Skmese!H207</f>
        <v>0</v>
      </c>
      <c r="C19" s="266">
        <f>Skmese!H199</f>
        <v>0</v>
      </c>
      <c r="D19" s="263">
        <f t="shared" si="0"/>
        <v>0</v>
      </c>
      <c r="E19" s="271">
        <f t="shared" si="1"/>
        <v>0</v>
      </c>
      <c r="F19" s="94">
        <f t="shared" si="2"/>
        <v>0</v>
      </c>
      <c r="G19" s="292" t="s">
        <v>219</v>
      </c>
    </row>
    <row r="20" spans="1:7" ht="15" customHeight="1" thickTop="1" x14ac:dyDescent="0.2">
      <c r="A20" s="40"/>
      <c r="B20" s="259">
        <f>SUM(B8:B19)</f>
        <v>0</v>
      </c>
      <c r="C20" s="267">
        <f>SUM(C8:C19)</f>
        <v>0</v>
      </c>
      <c r="D20" s="259">
        <f>SUM(D8:D19)</f>
        <v>0</v>
      </c>
      <c r="E20" s="267">
        <f>SUM(E8:E19)</f>
        <v>0</v>
      </c>
      <c r="F20" s="95">
        <f>SUM(F8:F19)</f>
        <v>0</v>
      </c>
      <c r="G20" s="137"/>
    </row>
    <row r="21" spans="1:7" ht="15" customHeight="1" x14ac:dyDescent="0.2">
      <c r="A21" s="98"/>
      <c r="B21" s="98"/>
      <c r="C21" s="98"/>
      <c r="D21" s="98"/>
      <c r="E21" s="98"/>
      <c r="F21" s="98"/>
      <c r="G21" s="136"/>
    </row>
  </sheetData>
  <sheetProtection password="CCA0" sheet="1" objects="1" scenarios="1" selectLockedCells="1"/>
  <mergeCells count="8">
    <mergeCell ref="B1:G1"/>
    <mergeCell ref="B6:C6"/>
    <mergeCell ref="D6:F6"/>
    <mergeCell ref="B4:F4"/>
    <mergeCell ref="B5:F5"/>
    <mergeCell ref="B2:G2"/>
    <mergeCell ref="B3:G3"/>
    <mergeCell ref="G4:G5"/>
  </mergeCells>
  <phoneticPr fontId="0" type="noConversion"/>
  <printOptions horizontalCentered="1" verticalCentered="1"/>
  <pageMargins left="0.78740157480314965" right="0.78740157480314965" top="0.98425196850393704" bottom="0.98425196850393704" header="0.51181102362204722" footer="0.51181102362204722"/>
  <pageSetup paperSize="9" orientation="landscape" horizontalDpi="4294967292" verticalDpi="360"/>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15"/>
  <sheetViews>
    <sheetView showGridLines="0" zoomScale="125" zoomScaleNormal="125" zoomScalePageLayoutView="125" workbookViewId="0">
      <selection activeCell="C8" sqref="C8"/>
    </sheetView>
  </sheetViews>
  <sheetFormatPr baseColWidth="10" defaultColWidth="9.1640625" defaultRowHeight="13" x14ac:dyDescent="0.15"/>
  <cols>
    <col min="1" max="1" width="9.1640625" style="37"/>
    <col min="2" max="2" width="33" style="37" customWidth="1"/>
    <col min="3" max="6" width="13.5" style="37" customWidth="1"/>
    <col min="7" max="7" width="22.1640625" style="37" customWidth="1"/>
    <col min="8" max="16384" width="9.1640625" style="37"/>
  </cols>
  <sheetData>
    <row r="1" spans="1:14" ht="14.25" customHeight="1" x14ac:dyDescent="0.15">
      <c r="B1" s="122"/>
      <c r="C1" s="522" t="str">
        <f>Skmese!A1</f>
        <v>Circolo NOI ……………</v>
      </c>
      <c r="D1" s="522"/>
      <c r="E1" s="522"/>
      <c r="F1" s="522"/>
      <c r="G1" s="522"/>
    </row>
    <row r="2" spans="1:14" ht="14.25" customHeight="1" x14ac:dyDescent="0.15">
      <c r="B2" s="122"/>
      <c r="C2" s="522" t="str">
        <f>Skmese!A2</f>
        <v>Indirizzo del circolo (Via piazza e numero)</v>
      </c>
      <c r="D2" s="522"/>
      <c r="E2" s="522"/>
      <c r="F2" s="522"/>
      <c r="G2" s="522"/>
    </row>
    <row r="3" spans="1:14" ht="14.25" customHeight="1" x14ac:dyDescent="0.15">
      <c r="B3" s="122"/>
      <c r="C3" s="522" t="str">
        <f>Skmese!A3</f>
        <v>Cap - Località e provincia</v>
      </c>
      <c r="D3" s="522"/>
      <c r="E3" s="522"/>
      <c r="F3" s="522"/>
      <c r="G3" s="522"/>
    </row>
    <row r="4" spans="1:14" ht="25" x14ac:dyDescent="0.25">
      <c r="B4" s="36"/>
      <c r="C4" s="547" t="s">
        <v>8</v>
      </c>
      <c r="D4" s="547"/>
      <c r="E4" s="547"/>
      <c r="F4" s="547"/>
      <c r="G4" s="97">
        <f>Note!B2</f>
        <v>2017</v>
      </c>
      <c r="N4" s="37">
        <v>1</v>
      </c>
    </row>
    <row r="5" spans="1:14" ht="12.75" customHeight="1" thickBot="1" x14ac:dyDescent="0.2">
      <c r="B5" s="38"/>
      <c r="C5" s="546" t="s">
        <v>177</v>
      </c>
      <c r="D5" s="546"/>
      <c r="E5" s="546"/>
      <c r="F5" s="546"/>
      <c r="G5" s="546"/>
      <c r="N5" s="37">
        <v>2</v>
      </c>
    </row>
    <row r="6" spans="1:14" ht="17" thickBot="1" x14ac:dyDescent="0.25">
      <c r="A6" s="540" t="s">
        <v>0</v>
      </c>
      <c r="B6" s="540" t="s">
        <v>7</v>
      </c>
      <c r="C6" s="542" t="s">
        <v>9</v>
      </c>
      <c r="D6" s="541" t="s">
        <v>178</v>
      </c>
      <c r="E6" s="541"/>
      <c r="F6" s="223" t="s">
        <v>181</v>
      </c>
      <c r="G6" s="544" t="s">
        <v>222</v>
      </c>
      <c r="N6" s="37">
        <v>3</v>
      </c>
    </row>
    <row r="7" spans="1:14" ht="17" thickBot="1" x14ac:dyDescent="0.25">
      <c r="A7" s="540"/>
      <c r="B7" s="540"/>
      <c r="C7" s="543"/>
      <c r="D7" s="221" t="s">
        <v>179</v>
      </c>
      <c r="E7" s="222" t="s">
        <v>180</v>
      </c>
      <c r="F7" s="224" t="s">
        <v>182</v>
      </c>
      <c r="G7" s="545"/>
      <c r="N7" s="37">
        <v>4</v>
      </c>
    </row>
    <row r="8" spans="1:14" ht="28.5" customHeight="1" thickBot="1" x14ac:dyDescent="0.2">
      <c r="A8" s="321" t="s">
        <v>1</v>
      </c>
      <c r="B8" s="220" t="s">
        <v>12</v>
      </c>
      <c r="C8" s="225"/>
      <c r="D8" s="322">
        <v>3500</v>
      </c>
      <c r="E8" s="276">
        <f t="shared" ref="E8:E13" si="0">C8*D8</f>
        <v>0</v>
      </c>
      <c r="F8" s="272">
        <f t="shared" ref="F8:F13" si="1">E8*8%</f>
        <v>0</v>
      </c>
      <c r="G8" s="545"/>
      <c r="N8" s="37">
        <v>5</v>
      </c>
    </row>
    <row r="9" spans="1:14" ht="28.5" customHeight="1" thickBot="1" x14ac:dyDescent="0.2">
      <c r="A9" s="321" t="s">
        <v>2</v>
      </c>
      <c r="B9" s="220" t="s">
        <v>196</v>
      </c>
      <c r="C9" s="225"/>
      <c r="D9" s="322">
        <v>500</v>
      </c>
      <c r="E9" s="276">
        <f t="shared" si="0"/>
        <v>0</v>
      </c>
      <c r="F9" s="272">
        <f t="shared" si="1"/>
        <v>0</v>
      </c>
      <c r="G9" s="545"/>
      <c r="N9" s="37">
        <v>6</v>
      </c>
    </row>
    <row r="10" spans="1:14" ht="28.5" customHeight="1" thickBot="1" x14ac:dyDescent="0.2">
      <c r="A10" s="321" t="s">
        <v>3</v>
      </c>
      <c r="B10" s="220" t="s">
        <v>183</v>
      </c>
      <c r="C10" s="225"/>
      <c r="D10" s="322">
        <v>470</v>
      </c>
      <c r="E10" s="276">
        <f t="shared" si="0"/>
        <v>0</v>
      </c>
      <c r="F10" s="272">
        <f t="shared" si="1"/>
        <v>0</v>
      </c>
      <c r="G10" s="545"/>
      <c r="N10" s="37">
        <v>7</v>
      </c>
    </row>
    <row r="11" spans="1:14" ht="28.5" customHeight="1" thickBot="1" x14ac:dyDescent="0.2">
      <c r="A11" s="321" t="s">
        <v>4</v>
      </c>
      <c r="B11" s="220" t="s">
        <v>197</v>
      </c>
      <c r="C11" s="225"/>
      <c r="D11" s="322">
        <v>1000</v>
      </c>
      <c r="E11" s="276">
        <f t="shared" si="0"/>
        <v>0</v>
      </c>
      <c r="F11" s="272">
        <f t="shared" si="1"/>
        <v>0</v>
      </c>
      <c r="G11" s="545"/>
      <c r="N11" s="37">
        <v>8</v>
      </c>
    </row>
    <row r="12" spans="1:14" ht="28.5" customHeight="1" thickBot="1" x14ac:dyDescent="0.2">
      <c r="A12" s="321" t="s">
        <v>5</v>
      </c>
      <c r="B12" s="323" t="s">
        <v>10</v>
      </c>
      <c r="C12" s="225"/>
      <c r="D12" s="322">
        <v>480</v>
      </c>
      <c r="E12" s="276">
        <f t="shared" si="0"/>
        <v>0</v>
      </c>
      <c r="F12" s="272">
        <f t="shared" si="1"/>
        <v>0</v>
      </c>
      <c r="G12" s="545"/>
      <c r="N12" s="37">
        <v>9</v>
      </c>
    </row>
    <row r="13" spans="1:14" ht="28.5" customHeight="1" thickBot="1" x14ac:dyDescent="0.2">
      <c r="A13" s="321" t="s">
        <v>6</v>
      </c>
      <c r="B13" s="220" t="s">
        <v>11</v>
      </c>
      <c r="C13" s="225"/>
      <c r="D13" s="322">
        <v>1500</v>
      </c>
      <c r="E13" s="276">
        <f t="shared" si="0"/>
        <v>0</v>
      </c>
      <c r="F13" s="273">
        <f t="shared" si="1"/>
        <v>0</v>
      </c>
      <c r="G13" s="545"/>
      <c r="N13" s="37">
        <v>10</v>
      </c>
    </row>
    <row r="14" spans="1:14" s="219" customFormat="1" ht="28.5" customHeight="1" thickBot="1" x14ac:dyDescent="0.2">
      <c r="A14" s="534" t="s">
        <v>221</v>
      </c>
      <c r="B14" s="535"/>
      <c r="C14" s="535"/>
      <c r="D14" s="532" t="s">
        <v>14</v>
      </c>
      <c r="E14" s="533"/>
      <c r="F14" s="274">
        <f>SUM(F8:F13)</f>
        <v>0</v>
      </c>
      <c r="G14" s="275" t="s">
        <v>13</v>
      </c>
    </row>
    <row r="15" spans="1:14" ht="15" customHeight="1" x14ac:dyDescent="0.2">
      <c r="A15" s="536" t="s">
        <v>220</v>
      </c>
      <c r="B15" s="537"/>
      <c r="C15" s="537"/>
      <c r="D15" s="538" t="s">
        <v>223</v>
      </c>
      <c r="E15" s="539"/>
      <c r="F15" s="539"/>
      <c r="G15" s="539"/>
    </row>
  </sheetData>
  <sheetProtection password="CCA0" sheet="1" objects="1" scenarios="1" selectLockedCells="1"/>
  <mergeCells count="14">
    <mergeCell ref="C5:G5"/>
    <mergeCell ref="C4:F4"/>
    <mergeCell ref="C1:G1"/>
    <mergeCell ref="C2:G2"/>
    <mergeCell ref="C3:G3"/>
    <mergeCell ref="D14:E14"/>
    <mergeCell ref="A14:C14"/>
    <mergeCell ref="A15:C15"/>
    <mergeCell ref="D15:G15"/>
    <mergeCell ref="A6:A7"/>
    <mergeCell ref="B6:B7"/>
    <mergeCell ref="D6:E6"/>
    <mergeCell ref="C6:C7"/>
    <mergeCell ref="G6:G13"/>
  </mergeCells>
  <phoneticPr fontId="0" type="noConversion"/>
  <dataValidations count="1">
    <dataValidation type="list" allowBlank="1" showInputMessage="1" showErrorMessage="1" sqref="C8:C13">
      <formula1>$N$3:$N$13</formula1>
    </dataValidation>
  </dataValidations>
  <printOptions horizontalCentered="1" verticalCentered="1"/>
  <pageMargins left="0.78740157480314965" right="0.78740157480314965" top="0.98425196850393704" bottom="0.98425196850393704" header="0.51181102362204722" footer="0.51181102362204722"/>
  <pageSetup paperSize="9" orientation="landscape" horizontalDpi="4294967292" verticalDpi="4294967292"/>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enableFormatConditionsCalculation="0">
    <tabColor rgb="FFFF0000"/>
  </sheetPr>
  <dimension ref="A1:S34"/>
  <sheetViews>
    <sheetView showGridLines="0" zoomScale="125" zoomScaleNormal="125" zoomScalePageLayoutView="125" workbookViewId="0">
      <selection activeCell="I9" sqref="I9"/>
    </sheetView>
  </sheetViews>
  <sheetFormatPr baseColWidth="10" defaultColWidth="9.1640625" defaultRowHeight="16" x14ac:dyDescent="0.2"/>
  <cols>
    <col min="1" max="1" width="0.83203125" style="1" customWidth="1"/>
    <col min="2" max="2" width="11.6640625" style="1" customWidth="1"/>
    <col min="3" max="3" width="0.83203125" style="1" customWidth="1"/>
    <col min="4" max="4" width="8.1640625" style="1" customWidth="1"/>
    <col min="5" max="5" width="10.83203125" style="1" customWidth="1"/>
    <col min="6" max="6" width="3.6640625" style="1" customWidth="1"/>
    <col min="7" max="7" width="10.83203125" style="1" customWidth="1"/>
    <col min="8" max="8" width="3.6640625" style="1" customWidth="1"/>
    <col min="9" max="9" width="10.83203125" style="1" customWidth="1"/>
    <col min="10" max="10" width="3.6640625" style="1" customWidth="1"/>
    <col min="11" max="11" width="10.83203125" style="1" customWidth="1"/>
    <col min="12" max="12" width="3.6640625" style="1" customWidth="1"/>
    <col min="13" max="13" width="10.83203125" style="1" customWidth="1"/>
    <col min="14" max="14" width="3.6640625" style="1" customWidth="1"/>
    <col min="15" max="15" width="0.83203125" style="1" customWidth="1"/>
    <col min="16" max="16" width="11" style="1" customWidth="1"/>
    <col min="17" max="17" width="0.83203125" style="1" customWidth="1"/>
    <col min="18" max="18" width="11" style="1" customWidth="1"/>
    <col min="19" max="19" width="0.83203125" style="1" customWidth="1"/>
    <col min="20" max="16384" width="9.1640625" style="1"/>
  </cols>
  <sheetData>
    <row r="1" spans="1:19" ht="9.75" customHeight="1" x14ac:dyDescent="0.2">
      <c r="A1" s="135"/>
      <c r="B1" s="135"/>
      <c r="C1" s="135"/>
      <c r="D1" s="135"/>
      <c r="E1" s="135"/>
      <c r="F1" s="135"/>
      <c r="G1" s="135"/>
      <c r="H1" s="135"/>
      <c r="I1" s="135"/>
      <c r="J1" s="135"/>
      <c r="K1" s="135"/>
      <c r="L1" s="135"/>
      <c r="M1" s="135"/>
      <c r="N1" s="135"/>
      <c r="O1" s="135"/>
      <c r="P1" s="135"/>
      <c r="Q1" s="135"/>
      <c r="R1" s="135"/>
      <c r="S1" s="135"/>
    </row>
    <row r="2" spans="1:19" ht="15.75" customHeight="1" x14ac:dyDescent="0.2">
      <c r="A2" s="135"/>
      <c r="B2" s="548" t="str">
        <f>Note!C1</f>
        <v>Circolo NOI ……………</v>
      </c>
      <c r="C2" s="548"/>
      <c r="D2" s="548"/>
      <c r="E2" s="548"/>
      <c r="F2" s="548"/>
      <c r="G2" s="548"/>
      <c r="H2" s="548"/>
      <c r="I2" s="548"/>
      <c r="J2" s="548"/>
      <c r="K2" s="210" t="s">
        <v>120</v>
      </c>
      <c r="L2" s="551">
        <f>Note!C4</f>
        <v>12345678901</v>
      </c>
      <c r="M2" s="551"/>
      <c r="N2" s="551"/>
      <c r="O2" s="135"/>
      <c r="S2" s="135"/>
    </row>
    <row r="3" spans="1:19" ht="15.75" customHeight="1" x14ac:dyDescent="0.2">
      <c r="A3" s="135"/>
      <c r="B3" s="548" t="str">
        <f>Note!C2</f>
        <v>Indirizzo del circolo (Via piazza e numero)</v>
      </c>
      <c r="C3" s="548"/>
      <c r="D3" s="548"/>
      <c r="E3" s="548"/>
      <c r="F3" s="548"/>
      <c r="G3" s="548"/>
      <c r="H3" s="548"/>
      <c r="I3" s="548"/>
      <c r="J3" s="548"/>
      <c r="K3" s="152"/>
      <c r="L3" s="152"/>
      <c r="M3" s="152"/>
      <c r="N3" s="152"/>
      <c r="O3" s="135"/>
      <c r="S3" s="135"/>
    </row>
    <row r="4" spans="1:19" ht="15.75" customHeight="1" x14ac:dyDescent="0.2">
      <c r="A4" s="135"/>
      <c r="B4" s="548" t="str">
        <f>Note!C3</f>
        <v>Cap - Località e provincia</v>
      </c>
      <c r="C4" s="548"/>
      <c r="D4" s="548"/>
      <c r="E4" s="548"/>
      <c r="F4" s="548"/>
      <c r="G4" s="548"/>
      <c r="H4" s="548"/>
      <c r="I4" s="548"/>
      <c r="J4" s="548"/>
      <c r="K4" s="152"/>
      <c r="L4" s="152"/>
      <c r="M4" s="152"/>
      <c r="N4" s="152"/>
      <c r="O4" s="135"/>
      <c r="S4" s="135"/>
    </row>
    <row r="5" spans="1:19" ht="9.75" customHeight="1" x14ac:dyDescent="0.2">
      <c r="A5" s="135"/>
      <c r="B5" s="135"/>
      <c r="C5" s="135"/>
      <c r="D5" s="135"/>
      <c r="E5" s="135"/>
      <c r="F5" s="135"/>
      <c r="G5" s="135"/>
      <c r="H5" s="135"/>
      <c r="I5" s="135"/>
      <c r="J5" s="135"/>
      <c r="K5" s="135"/>
      <c r="L5" s="135"/>
      <c r="M5" s="135"/>
      <c r="N5" s="135"/>
      <c r="O5" s="135"/>
      <c r="P5" s="135"/>
      <c r="Q5" s="135"/>
      <c r="R5" s="135"/>
      <c r="S5" s="135"/>
    </row>
    <row r="6" spans="1:19" s="218" customFormat="1" ht="19.5" customHeight="1" x14ac:dyDescent="0.15">
      <c r="A6" s="217"/>
      <c r="B6" s="549" t="s">
        <v>159</v>
      </c>
      <c r="C6" s="549"/>
      <c r="D6" s="549"/>
      <c r="E6" s="549"/>
      <c r="F6" s="549"/>
      <c r="G6" s="549"/>
      <c r="H6" s="549"/>
      <c r="I6" s="549"/>
      <c r="J6" s="549"/>
      <c r="K6" s="549"/>
      <c r="L6" s="549"/>
      <c r="M6" s="549"/>
      <c r="N6" s="549"/>
      <c r="O6" s="217"/>
      <c r="P6" s="550">
        <f>Note!B2</f>
        <v>2017</v>
      </c>
      <c r="Q6" s="550"/>
      <c r="R6" s="550"/>
      <c r="S6" s="217"/>
    </row>
    <row r="7" spans="1:19" ht="9.75" customHeight="1" x14ac:dyDescent="0.2">
      <c r="A7" s="135"/>
      <c r="B7" s="135"/>
      <c r="C7" s="135"/>
      <c r="D7" s="135"/>
      <c r="E7" s="135"/>
      <c r="F7" s="135"/>
      <c r="G7" s="135"/>
      <c r="H7" s="135"/>
      <c r="I7" s="135"/>
      <c r="J7" s="135"/>
      <c r="K7" s="211"/>
      <c r="L7" s="211"/>
      <c r="M7" s="211"/>
      <c r="N7" s="211"/>
      <c r="O7" s="135"/>
      <c r="P7" s="135"/>
      <c r="Q7" s="135"/>
      <c r="R7" s="135"/>
      <c r="S7" s="135"/>
    </row>
    <row r="8" spans="1:19" ht="15.75" customHeight="1" x14ac:dyDescent="0.2">
      <c r="A8" s="135"/>
      <c r="B8" s="163" t="s">
        <v>141</v>
      </c>
      <c r="C8" s="135"/>
      <c r="D8" s="184"/>
      <c r="E8" s="555" t="s">
        <v>18</v>
      </c>
      <c r="F8" s="556"/>
      <c r="G8" s="555" t="s">
        <v>276</v>
      </c>
      <c r="H8" s="556"/>
      <c r="I8" s="555" t="s">
        <v>277</v>
      </c>
      <c r="J8" s="556"/>
      <c r="K8" s="555" t="s">
        <v>166</v>
      </c>
      <c r="L8" s="556"/>
      <c r="M8" s="555" t="s">
        <v>303</v>
      </c>
      <c r="N8" s="556"/>
      <c r="O8" s="161"/>
      <c r="P8" s="552" t="s">
        <v>148</v>
      </c>
      <c r="Q8" s="553"/>
      <c r="R8" s="554"/>
      <c r="S8" s="135"/>
    </row>
    <row r="9" spans="1:19" ht="15.75" customHeight="1" x14ac:dyDescent="0.2">
      <c r="A9" s="135"/>
      <c r="B9" s="164" t="s">
        <v>21</v>
      </c>
      <c r="C9" s="135"/>
      <c r="D9" s="185" t="s">
        <v>16</v>
      </c>
      <c r="E9" s="198">
        <f>Prospetto!E7+Prospetto!E8+Prospetto!E9</f>
        <v>0</v>
      </c>
      <c r="F9" s="199"/>
      <c r="G9" s="198">
        <f>Prospetto!C7+Prospetto!C8+Prospetto!C9</f>
        <v>0</v>
      </c>
      <c r="H9" s="199"/>
      <c r="I9" s="277"/>
      <c r="J9" s="203"/>
      <c r="K9" s="200">
        <f>Prospetto!G7+Prospetto!G8+Prospetto!G9</f>
        <v>0</v>
      </c>
      <c r="L9" s="199"/>
      <c r="M9" s="200">
        <f>Prospetto!I7+Prospetto!I8+Prospetto!I9</f>
        <v>0</v>
      </c>
      <c r="N9" s="199"/>
      <c r="O9" s="161"/>
      <c r="P9" s="165" t="s">
        <v>84</v>
      </c>
      <c r="Q9" s="161"/>
      <c r="R9" s="166" t="s">
        <v>84</v>
      </c>
      <c r="S9" s="135"/>
    </row>
    <row r="10" spans="1:19" ht="15.75" customHeight="1" x14ac:dyDescent="0.2">
      <c r="A10" s="135"/>
      <c r="B10" s="164" t="s">
        <v>22</v>
      </c>
      <c r="C10" s="135"/>
      <c r="D10" s="186" t="s">
        <v>50</v>
      </c>
      <c r="E10" s="188">
        <f>E9*F10</f>
        <v>0</v>
      </c>
      <c r="F10" s="189">
        <v>0.5</v>
      </c>
      <c r="G10" s="188">
        <f>G9*H10</f>
        <v>0</v>
      </c>
      <c r="H10" s="189">
        <v>0.5</v>
      </c>
      <c r="I10" s="188">
        <f>I9*J10</f>
        <v>0</v>
      </c>
      <c r="J10" s="204">
        <v>0.33329999999999999</v>
      </c>
      <c r="K10" s="188">
        <f>K9*L10</f>
        <v>0</v>
      </c>
      <c r="L10" s="189">
        <v>0.5</v>
      </c>
      <c r="M10" s="188">
        <f>M9*N10</f>
        <v>0</v>
      </c>
      <c r="N10" s="189">
        <v>0.5</v>
      </c>
      <c r="O10" s="161"/>
      <c r="P10" s="167" t="s">
        <v>154</v>
      </c>
      <c r="Q10" s="168"/>
      <c r="R10" s="169" t="s">
        <v>152</v>
      </c>
      <c r="S10" s="135"/>
    </row>
    <row r="11" spans="1:19" ht="15.75" customHeight="1" x14ac:dyDescent="0.2">
      <c r="A11" s="135"/>
      <c r="B11" s="164" t="s">
        <v>23</v>
      </c>
      <c r="C11" s="135"/>
      <c r="D11" s="187" t="s">
        <v>158</v>
      </c>
      <c r="E11" s="190">
        <f>E9-E10</f>
        <v>0</v>
      </c>
      <c r="F11" s="191">
        <v>0.5</v>
      </c>
      <c r="G11" s="190">
        <f>G9-G10</f>
        <v>0</v>
      </c>
      <c r="H11" s="191">
        <v>0.5</v>
      </c>
      <c r="I11" s="190">
        <f>I9-I10</f>
        <v>0</v>
      </c>
      <c r="J11" s="205">
        <v>0.66659999999999997</v>
      </c>
      <c r="K11" s="192">
        <f>K9-K10</f>
        <v>0</v>
      </c>
      <c r="L11" s="191">
        <v>0.5</v>
      </c>
      <c r="M11" s="192">
        <f>M9-M10</f>
        <v>0</v>
      </c>
      <c r="N11" s="191">
        <v>0.5</v>
      </c>
      <c r="O11" s="161"/>
      <c r="P11" s="173">
        <f>E11+G11+I11</f>
        <v>0</v>
      </c>
      <c r="Q11" s="161"/>
      <c r="R11" s="174">
        <f>K11+M11</f>
        <v>0</v>
      </c>
      <c r="S11" s="135"/>
    </row>
    <row r="12" spans="1:19" ht="9.75" customHeight="1" x14ac:dyDescent="0.2">
      <c r="A12" s="135"/>
      <c r="B12" s="135"/>
      <c r="C12" s="135"/>
      <c r="D12" s="161"/>
      <c r="E12" s="161"/>
      <c r="F12" s="162"/>
      <c r="G12" s="161"/>
      <c r="H12" s="162"/>
      <c r="I12" s="161"/>
      <c r="J12" s="206"/>
      <c r="K12" s="211"/>
      <c r="L12" s="211"/>
      <c r="M12" s="211"/>
      <c r="N12" s="211"/>
      <c r="O12" s="161"/>
      <c r="P12" s="161"/>
      <c r="Q12" s="161"/>
      <c r="R12" s="161"/>
      <c r="S12" s="135"/>
    </row>
    <row r="13" spans="1:19" ht="15.75" customHeight="1" x14ac:dyDescent="0.2">
      <c r="A13" s="135"/>
      <c r="B13" s="163" t="s">
        <v>142</v>
      </c>
      <c r="C13" s="135"/>
      <c r="D13" s="184"/>
      <c r="E13" s="555" t="s">
        <v>18</v>
      </c>
      <c r="F13" s="556"/>
      <c r="G13" s="555" t="s">
        <v>276</v>
      </c>
      <c r="H13" s="556"/>
      <c r="I13" s="555" t="s">
        <v>277</v>
      </c>
      <c r="J13" s="556"/>
      <c r="K13" s="555" t="s">
        <v>166</v>
      </c>
      <c r="L13" s="556"/>
      <c r="M13" s="555" t="s">
        <v>303</v>
      </c>
      <c r="N13" s="556"/>
      <c r="O13" s="161"/>
      <c r="P13" s="552" t="s">
        <v>149</v>
      </c>
      <c r="Q13" s="553"/>
      <c r="R13" s="554"/>
      <c r="S13" s="135"/>
    </row>
    <row r="14" spans="1:19" ht="15.75" customHeight="1" x14ac:dyDescent="0.2">
      <c r="A14" s="135"/>
      <c r="B14" s="164" t="s">
        <v>24</v>
      </c>
      <c r="C14" s="135"/>
      <c r="D14" s="185" t="s">
        <v>16</v>
      </c>
      <c r="E14" s="198">
        <f>Prospetto!E10+Prospetto!E11+Prospetto!E12</f>
        <v>0</v>
      </c>
      <c r="F14" s="199"/>
      <c r="G14" s="198">
        <f>Prospetto!C10+Prospetto!C11+Prospetto!C12</f>
        <v>0</v>
      </c>
      <c r="H14" s="199"/>
      <c r="I14" s="277"/>
      <c r="J14" s="203"/>
      <c r="K14" s="200">
        <f>Prospetto!G10+Prospetto!G11+Prospetto!G12</f>
        <v>0</v>
      </c>
      <c r="L14" s="199"/>
      <c r="M14" s="200">
        <f>Prospetto!I10+Prospetto!I11+Prospetto!I12</f>
        <v>0</v>
      </c>
      <c r="N14" s="199"/>
      <c r="O14" s="161"/>
      <c r="P14" s="170" t="s">
        <v>84</v>
      </c>
      <c r="Q14" s="161"/>
      <c r="R14" s="171" t="s">
        <v>84</v>
      </c>
      <c r="S14" s="135"/>
    </row>
    <row r="15" spans="1:19" ht="15.75" customHeight="1" x14ac:dyDescent="0.2">
      <c r="A15" s="135"/>
      <c r="B15" s="164" t="s">
        <v>25</v>
      </c>
      <c r="C15" s="135"/>
      <c r="D15" s="186" t="s">
        <v>50</v>
      </c>
      <c r="E15" s="188">
        <f>E14*F15</f>
        <v>0</v>
      </c>
      <c r="F15" s="189">
        <v>0.5</v>
      </c>
      <c r="G15" s="188">
        <f>G14*H15</f>
        <v>0</v>
      </c>
      <c r="H15" s="189">
        <v>0.5</v>
      </c>
      <c r="I15" s="188">
        <f>I14*J15</f>
        <v>0</v>
      </c>
      <c r="J15" s="204">
        <v>0.33329999999999999</v>
      </c>
      <c r="K15" s="188">
        <f>K14*L15</f>
        <v>0</v>
      </c>
      <c r="L15" s="189">
        <v>0.5</v>
      </c>
      <c r="M15" s="188">
        <f>M14*N15</f>
        <v>0</v>
      </c>
      <c r="N15" s="189">
        <v>0.5</v>
      </c>
      <c r="O15" s="161"/>
      <c r="P15" s="167" t="s">
        <v>155</v>
      </c>
      <c r="Q15" s="168"/>
      <c r="R15" s="172" t="s">
        <v>153</v>
      </c>
      <c r="S15" s="135"/>
    </row>
    <row r="16" spans="1:19" ht="15.75" customHeight="1" x14ac:dyDescent="0.2">
      <c r="A16" s="135"/>
      <c r="B16" s="164" t="s">
        <v>26</v>
      </c>
      <c r="C16" s="135"/>
      <c r="D16" s="187" t="s">
        <v>158</v>
      </c>
      <c r="E16" s="190">
        <f>E14-E15</f>
        <v>0</v>
      </c>
      <c r="F16" s="191">
        <v>0.5</v>
      </c>
      <c r="G16" s="190">
        <f>G14-G15</f>
        <v>0</v>
      </c>
      <c r="H16" s="191">
        <v>0.5</v>
      </c>
      <c r="I16" s="190">
        <f>I14-I15</f>
        <v>0</v>
      </c>
      <c r="J16" s="205">
        <v>0.66659999999999997</v>
      </c>
      <c r="K16" s="192">
        <f>K14-K15</f>
        <v>0</v>
      </c>
      <c r="L16" s="191">
        <v>0.5</v>
      </c>
      <c r="M16" s="192">
        <f>M14-M15</f>
        <v>0</v>
      </c>
      <c r="N16" s="191">
        <v>0.5</v>
      </c>
      <c r="O16" s="161"/>
      <c r="P16" s="173">
        <f>E16+G16+I16</f>
        <v>0</v>
      </c>
      <c r="Q16" s="161"/>
      <c r="R16" s="174">
        <f>K16+M16</f>
        <v>0</v>
      </c>
      <c r="S16" s="135"/>
    </row>
    <row r="17" spans="1:19" ht="9.75" customHeight="1" x14ac:dyDescent="0.2">
      <c r="A17" s="135"/>
      <c r="B17" s="135"/>
      <c r="C17" s="135"/>
      <c r="D17" s="161"/>
      <c r="E17" s="161"/>
      <c r="F17" s="162"/>
      <c r="G17" s="161"/>
      <c r="H17" s="162"/>
      <c r="I17" s="161"/>
      <c r="J17" s="206"/>
      <c r="K17" s="211"/>
      <c r="L17" s="211"/>
      <c r="M17" s="211"/>
      <c r="N17" s="211"/>
      <c r="O17" s="161"/>
      <c r="P17" s="161"/>
      <c r="Q17" s="161"/>
      <c r="R17" s="161"/>
      <c r="S17" s="135"/>
    </row>
    <row r="18" spans="1:19" ht="15.75" customHeight="1" x14ac:dyDescent="0.2">
      <c r="A18" s="135"/>
      <c r="B18" s="163" t="s">
        <v>143</v>
      </c>
      <c r="C18" s="135"/>
      <c r="D18" s="184"/>
      <c r="E18" s="555" t="s">
        <v>18</v>
      </c>
      <c r="F18" s="556"/>
      <c r="G18" s="555" t="s">
        <v>276</v>
      </c>
      <c r="H18" s="556"/>
      <c r="I18" s="555" t="s">
        <v>277</v>
      </c>
      <c r="J18" s="556"/>
      <c r="K18" s="555" t="s">
        <v>166</v>
      </c>
      <c r="L18" s="556"/>
      <c r="M18" s="555" t="s">
        <v>303</v>
      </c>
      <c r="N18" s="556"/>
      <c r="O18" s="161"/>
      <c r="P18" s="552" t="s">
        <v>150</v>
      </c>
      <c r="Q18" s="553"/>
      <c r="R18" s="554"/>
      <c r="S18" s="135"/>
    </row>
    <row r="19" spans="1:19" ht="15.75" customHeight="1" x14ac:dyDescent="0.2">
      <c r="A19" s="135"/>
      <c r="B19" s="164" t="s">
        <v>27</v>
      </c>
      <c r="C19" s="135"/>
      <c r="D19" s="185" t="s">
        <v>16</v>
      </c>
      <c r="E19" s="198">
        <f>Prospetto!E13+Prospetto!E14+Prospetto!E15</f>
        <v>0</v>
      </c>
      <c r="F19" s="199"/>
      <c r="G19" s="198">
        <f>Prospetto!C13+Prospetto!C14+Prospetto!C15</f>
        <v>0</v>
      </c>
      <c r="H19" s="199"/>
      <c r="I19" s="277"/>
      <c r="J19" s="207"/>
      <c r="K19" s="200">
        <f>Prospetto!G13+Prospetto!G14+Prospetto!G15</f>
        <v>0</v>
      </c>
      <c r="L19" s="201"/>
      <c r="M19" s="200">
        <f>Prospetto!I13+Prospetto!I14+Prospetto!I159</f>
        <v>0</v>
      </c>
      <c r="N19" s="202"/>
      <c r="O19" s="161"/>
      <c r="P19" s="170" t="s">
        <v>84</v>
      </c>
      <c r="Q19" s="161"/>
      <c r="R19" s="171" t="s">
        <v>84</v>
      </c>
      <c r="S19" s="135"/>
    </row>
    <row r="20" spans="1:19" ht="15.75" customHeight="1" x14ac:dyDescent="0.2">
      <c r="A20" s="135"/>
      <c r="B20" s="164" t="s">
        <v>28</v>
      </c>
      <c r="C20" s="135"/>
      <c r="D20" s="186" t="s">
        <v>50</v>
      </c>
      <c r="E20" s="188">
        <f>E19*F20</f>
        <v>0</v>
      </c>
      <c r="F20" s="189">
        <v>0.5</v>
      </c>
      <c r="G20" s="188">
        <f>G19*H20</f>
        <v>0</v>
      </c>
      <c r="H20" s="189">
        <v>0.5</v>
      </c>
      <c r="I20" s="188">
        <f>I19*J20</f>
        <v>0</v>
      </c>
      <c r="J20" s="208">
        <v>0.33329999999999999</v>
      </c>
      <c r="K20" s="188">
        <f>K19*L20</f>
        <v>0</v>
      </c>
      <c r="L20" s="194">
        <v>0.5</v>
      </c>
      <c r="M20" s="188">
        <f>M19*N20</f>
        <v>0</v>
      </c>
      <c r="N20" s="196">
        <v>0.5</v>
      </c>
      <c r="O20" s="161"/>
      <c r="P20" s="167" t="s">
        <v>156</v>
      </c>
      <c r="Q20" s="168"/>
      <c r="R20" s="172" t="s">
        <v>153</v>
      </c>
      <c r="S20" s="135"/>
    </row>
    <row r="21" spans="1:19" ht="15.75" customHeight="1" x14ac:dyDescent="0.2">
      <c r="A21" s="135"/>
      <c r="B21" s="164" t="s">
        <v>29</v>
      </c>
      <c r="C21" s="135"/>
      <c r="D21" s="187" t="s">
        <v>158</v>
      </c>
      <c r="E21" s="190">
        <f>E19-E20</f>
        <v>0</v>
      </c>
      <c r="F21" s="191">
        <v>0.5</v>
      </c>
      <c r="G21" s="190">
        <f>G19-G20</f>
        <v>0</v>
      </c>
      <c r="H21" s="191">
        <v>0.5</v>
      </c>
      <c r="I21" s="190">
        <f>I19-I20</f>
        <v>0</v>
      </c>
      <c r="J21" s="209">
        <v>0.66659999999999997</v>
      </c>
      <c r="K21" s="193">
        <f>K19-K20</f>
        <v>0</v>
      </c>
      <c r="L21" s="195">
        <v>0.5</v>
      </c>
      <c r="M21" s="192">
        <f>M19-M20</f>
        <v>0</v>
      </c>
      <c r="N21" s="197">
        <v>0.5</v>
      </c>
      <c r="O21" s="161"/>
      <c r="P21" s="173">
        <f>E21+G21+I21</f>
        <v>0</v>
      </c>
      <c r="Q21" s="161"/>
      <c r="R21" s="174">
        <f>K21+M21</f>
        <v>0</v>
      </c>
      <c r="S21" s="135"/>
    </row>
    <row r="22" spans="1:19" ht="9.75" customHeight="1" x14ac:dyDescent="0.2">
      <c r="A22" s="135"/>
      <c r="B22" s="135"/>
      <c r="C22" s="135"/>
      <c r="D22" s="161"/>
      <c r="E22" s="161"/>
      <c r="F22" s="162"/>
      <c r="G22" s="161"/>
      <c r="H22" s="162"/>
      <c r="I22" s="161"/>
      <c r="J22" s="206"/>
      <c r="K22" s="212"/>
      <c r="L22" s="213"/>
      <c r="M22" s="213"/>
      <c r="N22" s="214"/>
      <c r="O22" s="161"/>
      <c r="P22" s="161"/>
      <c r="Q22" s="161"/>
      <c r="R22" s="161"/>
      <c r="S22" s="135"/>
    </row>
    <row r="23" spans="1:19" ht="15.75" customHeight="1" x14ac:dyDescent="0.2">
      <c r="A23" s="135"/>
      <c r="B23" s="163" t="s">
        <v>144</v>
      </c>
      <c r="C23" s="135"/>
      <c r="D23" s="184"/>
      <c r="E23" s="555" t="s">
        <v>18</v>
      </c>
      <c r="F23" s="556"/>
      <c r="G23" s="555" t="s">
        <v>276</v>
      </c>
      <c r="H23" s="556"/>
      <c r="I23" s="555" t="s">
        <v>277</v>
      </c>
      <c r="J23" s="556"/>
      <c r="K23" s="555" t="s">
        <v>166</v>
      </c>
      <c r="L23" s="556"/>
      <c r="M23" s="555" t="s">
        <v>303</v>
      </c>
      <c r="N23" s="556"/>
      <c r="O23" s="161"/>
      <c r="P23" s="552" t="s">
        <v>151</v>
      </c>
      <c r="Q23" s="553"/>
      <c r="R23" s="554"/>
      <c r="S23" s="135"/>
    </row>
    <row r="24" spans="1:19" ht="15.75" customHeight="1" x14ac:dyDescent="0.2">
      <c r="A24" s="135"/>
      <c r="B24" s="164" t="s">
        <v>30</v>
      </c>
      <c r="C24" s="135"/>
      <c r="D24" s="185" t="s">
        <v>16</v>
      </c>
      <c r="E24" s="198">
        <f>Prospetto!E16+Prospetto!E17+Prospetto!E18</f>
        <v>0</v>
      </c>
      <c r="F24" s="199"/>
      <c r="G24" s="198">
        <f>Prospetto!C16+Prospetto!C17+Prospetto!C18</f>
        <v>0</v>
      </c>
      <c r="H24" s="199"/>
      <c r="I24" s="277"/>
      <c r="J24" s="203"/>
      <c r="K24" s="200">
        <f>Prospetto!G16+Prospetto!G17+Prospetto!G18</f>
        <v>0</v>
      </c>
      <c r="L24" s="199"/>
      <c r="M24" s="200">
        <f>Prospetto!I16+Prospetto!I17+Prospetto!I18</f>
        <v>0</v>
      </c>
      <c r="N24" s="199"/>
      <c r="O24" s="161"/>
      <c r="P24" s="170" t="s">
        <v>84</v>
      </c>
      <c r="Q24" s="161"/>
      <c r="R24" s="171" t="s">
        <v>84</v>
      </c>
      <c r="S24" s="135"/>
    </row>
    <row r="25" spans="1:19" ht="15.75" customHeight="1" x14ac:dyDescent="0.2">
      <c r="A25" s="135"/>
      <c r="B25" s="164" t="s">
        <v>31</v>
      </c>
      <c r="C25" s="135"/>
      <c r="D25" s="186" t="s">
        <v>50</v>
      </c>
      <c r="E25" s="188">
        <f>E24*F25</f>
        <v>0</v>
      </c>
      <c r="F25" s="189">
        <v>0.5</v>
      </c>
      <c r="G25" s="188">
        <f>G24*H25</f>
        <v>0</v>
      </c>
      <c r="H25" s="189">
        <v>0.5</v>
      </c>
      <c r="I25" s="188">
        <f>I24*J25</f>
        <v>0</v>
      </c>
      <c r="J25" s="204">
        <v>0.33329999999999999</v>
      </c>
      <c r="K25" s="188">
        <f>K24*L25</f>
        <v>0</v>
      </c>
      <c r="L25" s="189">
        <v>0.5</v>
      </c>
      <c r="M25" s="188">
        <f>M24*N25</f>
        <v>0</v>
      </c>
      <c r="N25" s="189">
        <v>0.5</v>
      </c>
      <c r="O25" s="161"/>
      <c r="P25" s="167" t="s">
        <v>157</v>
      </c>
      <c r="Q25" s="168"/>
      <c r="R25" s="172" t="s">
        <v>153</v>
      </c>
      <c r="S25" s="135"/>
    </row>
    <row r="26" spans="1:19" ht="15.75" customHeight="1" x14ac:dyDescent="0.2">
      <c r="A26" s="135"/>
      <c r="B26" s="164" t="s">
        <v>32</v>
      </c>
      <c r="C26" s="135"/>
      <c r="D26" s="187" t="s">
        <v>158</v>
      </c>
      <c r="E26" s="190">
        <f>E24-E25</f>
        <v>0</v>
      </c>
      <c r="F26" s="191">
        <v>0.5</v>
      </c>
      <c r="G26" s="190">
        <f>G24-G25</f>
        <v>0</v>
      </c>
      <c r="H26" s="191">
        <v>0.5</v>
      </c>
      <c r="I26" s="190">
        <f>I24-I25</f>
        <v>0</v>
      </c>
      <c r="J26" s="205">
        <v>0.66659999999999997</v>
      </c>
      <c r="K26" s="192">
        <f>K24-K25</f>
        <v>0</v>
      </c>
      <c r="L26" s="191">
        <v>0.5</v>
      </c>
      <c r="M26" s="192">
        <f>M24-M25</f>
        <v>0</v>
      </c>
      <c r="N26" s="191">
        <v>0.5</v>
      </c>
      <c r="O26" s="161"/>
      <c r="P26" s="173">
        <f>E26+G26+I26</f>
        <v>0</v>
      </c>
      <c r="Q26" s="161"/>
      <c r="R26" s="174">
        <f>K26+M26</f>
        <v>0</v>
      </c>
      <c r="S26" s="135"/>
    </row>
    <row r="27" spans="1:19" ht="9.75" customHeight="1" x14ac:dyDescent="0.2">
      <c r="A27" s="135"/>
      <c r="B27" s="135"/>
      <c r="C27" s="135"/>
      <c r="D27" s="135"/>
      <c r="E27" s="135"/>
      <c r="F27" s="135"/>
      <c r="G27" s="135"/>
      <c r="H27" s="135"/>
      <c r="I27" s="135"/>
      <c r="J27" s="135"/>
      <c r="K27" s="135"/>
      <c r="L27" s="135"/>
      <c r="M27" s="135"/>
      <c r="N27" s="135"/>
      <c r="O27" s="135"/>
      <c r="P27" s="135"/>
      <c r="Q27" s="135"/>
      <c r="R27" s="135"/>
      <c r="S27" s="135"/>
    </row>
    <row r="28" spans="1:19" x14ac:dyDescent="0.2">
      <c r="B28" s="133"/>
      <c r="D28" s="134"/>
      <c r="E28" s="131"/>
      <c r="F28" s="126"/>
      <c r="G28" s="131"/>
      <c r="H28" s="126"/>
      <c r="I28" s="131"/>
      <c r="J28" s="126"/>
      <c r="K28" s="131"/>
      <c r="L28" s="126"/>
      <c r="M28" s="131"/>
      <c r="N28" s="126"/>
      <c r="P28" s="132"/>
      <c r="R28" s="132"/>
    </row>
    <row r="30" spans="1:19" ht="21" customHeight="1" x14ac:dyDescent="0.2"/>
    <row r="31" spans="1:19" ht="15.75" customHeight="1" x14ac:dyDescent="0.2"/>
    <row r="32" spans="1:19" ht="15.75" customHeight="1" x14ac:dyDescent="0.2"/>
    <row r="33" ht="15" customHeight="1" x14ac:dyDescent="0.2"/>
    <row r="34" ht="15" customHeight="1" x14ac:dyDescent="0.2"/>
  </sheetData>
  <sheetProtection password="CCA0" sheet="1" objects="1" scenarios="1" formatColumns="0" selectLockedCells="1"/>
  <mergeCells count="30">
    <mergeCell ref="E23:F23"/>
    <mergeCell ref="G23:H23"/>
    <mergeCell ref="K13:L13"/>
    <mergeCell ref="M18:N18"/>
    <mergeCell ref="K18:L18"/>
    <mergeCell ref="E13:F13"/>
    <mergeCell ref="G13:H13"/>
    <mergeCell ref="E18:F18"/>
    <mergeCell ref="P8:R8"/>
    <mergeCell ref="E8:F8"/>
    <mergeCell ref="P13:R13"/>
    <mergeCell ref="P18:R18"/>
    <mergeCell ref="P23:R23"/>
    <mergeCell ref="I8:J8"/>
    <mergeCell ref="I13:J13"/>
    <mergeCell ref="I18:J18"/>
    <mergeCell ref="I23:J23"/>
    <mergeCell ref="M8:N8"/>
    <mergeCell ref="K8:L8"/>
    <mergeCell ref="M13:N13"/>
    <mergeCell ref="K23:L23"/>
    <mergeCell ref="M23:N23"/>
    <mergeCell ref="G8:H8"/>
    <mergeCell ref="G18:H18"/>
    <mergeCell ref="B3:J3"/>
    <mergeCell ref="B4:J4"/>
    <mergeCell ref="B2:J2"/>
    <mergeCell ref="B6:N6"/>
    <mergeCell ref="P6:R6"/>
    <mergeCell ref="L2:N2"/>
  </mergeCells>
  <phoneticPr fontId="0" type="noConversion"/>
  <printOptions horizontalCentered="1"/>
  <pageMargins left="0.5" right="0.23622047244094491" top="1.04" bottom="0.28000000000000003" header="0.51181102362204722" footer="0.64"/>
  <pageSetup paperSize="9" orientation="landscape" horizontalDpi="4294967292" verticalDpi="4294967292"/>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zoomScale="125" zoomScaleNormal="125" zoomScalePageLayoutView="125" workbookViewId="0">
      <selection activeCell="K6" sqref="K6"/>
    </sheetView>
  </sheetViews>
  <sheetFormatPr baseColWidth="10" defaultColWidth="9.1640625" defaultRowHeight="13" x14ac:dyDescent="0.15"/>
  <cols>
    <col min="1" max="1" width="3.5" style="139" customWidth="1"/>
    <col min="2" max="2" width="17.33203125" style="139" customWidth="1"/>
    <col min="3" max="3" width="27.5" style="139" customWidth="1"/>
    <col min="4" max="4" width="9" style="141" customWidth="1"/>
    <col min="5" max="5" width="10" style="142" customWidth="1"/>
    <col min="6" max="6" width="14.5" style="139" customWidth="1"/>
    <col min="7" max="7" width="13.5" style="139" customWidth="1"/>
    <col min="8" max="9" width="10.5" style="139" customWidth="1"/>
    <col min="10" max="16384" width="9.1640625" style="139"/>
  </cols>
  <sheetData>
    <row r="1" spans="1:9" ht="18.75" customHeight="1" x14ac:dyDescent="0.15">
      <c r="A1" s="560"/>
      <c r="B1" s="566" t="str">
        <f>Note!C1</f>
        <v>Circolo NOI ……………</v>
      </c>
      <c r="C1" s="566"/>
      <c r="D1" s="566"/>
      <c r="E1" s="566"/>
      <c r="F1" s="413" t="s">
        <v>192</v>
      </c>
      <c r="G1" s="414">
        <f>Note!C4</f>
        <v>12345678901</v>
      </c>
      <c r="H1" s="562"/>
      <c r="I1" s="564" t="s">
        <v>164</v>
      </c>
    </row>
    <row r="2" spans="1:9" ht="18.75" customHeight="1" x14ac:dyDescent="0.15">
      <c r="A2" s="560"/>
      <c r="B2" s="566" t="str">
        <f>Note!C2</f>
        <v>Indirizzo del circolo (Via piazza e numero)</v>
      </c>
      <c r="C2" s="566"/>
      <c r="D2" s="566"/>
      <c r="E2" s="566"/>
      <c r="F2" s="566"/>
      <c r="G2" s="566"/>
      <c r="H2" s="562"/>
      <c r="I2" s="564"/>
    </row>
    <row r="3" spans="1:9" ht="18.75" customHeight="1" thickBot="1" x14ac:dyDescent="0.2">
      <c r="A3" s="561"/>
      <c r="B3" s="567" t="str">
        <f>Note!C3</f>
        <v>Cap - Località e provincia</v>
      </c>
      <c r="C3" s="567"/>
      <c r="D3" s="567"/>
      <c r="E3" s="567"/>
      <c r="F3" s="567"/>
      <c r="G3" s="567"/>
      <c r="H3" s="563"/>
      <c r="I3" s="565"/>
    </row>
    <row r="4" spans="1:9" ht="23.25" customHeight="1" thickTop="1" thickBot="1" x14ac:dyDescent="0.2">
      <c r="A4" s="557" t="s">
        <v>187</v>
      </c>
      <c r="B4" s="228">
        <f>Note!B2</f>
        <v>2017</v>
      </c>
      <c r="C4" s="179"/>
      <c r="D4" s="181" t="s">
        <v>145</v>
      </c>
      <c r="E4" s="299" t="s">
        <v>225</v>
      </c>
      <c r="F4" s="180" t="s">
        <v>51</v>
      </c>
      <c r="G4" s="181" t="s">
        <v>191</v>
      </c>
      <c r="H4" s="182" t="s">
        <v>189</v>
      </c>
      <c r="I4" s="183" t="s">
        <v>190</v>
      </c>
    </row>
    <row r="5" spans="1:9" ht="15" customHeight="1" thickTop="1" x14ac:dyDescent="0.15">
      <c r="A5" s="558"/>
      <c r="B5" s="229" t="s">
        <v>21</v>
      </c>
      <c r="C5" s="300" t="s">
        <v>36</v>
      </c>
      <c r="D5" s="232">
        <v>6728</v>
      </c>
      <c r="E5" s="293" t="s">
        <v>214</v>
      </c>
      <c r="F5" s="235">
        <f>ISI!F8</f>
        <v>0</v>
      </c>
      <c r="G5" s="243"/>
      <c r="H5" s="176"/>
      <c r="I5" s="177"/>
    </row>
    <row r="6" spans="1:9" ht="15" customHeight="1" x14ac:dyDescent="0.15">
      <c r="A6" s="558"/>
      <c r="B6" s="249" t="s">
        <v>188</v>
      </c>
      <c r="C6" s="301" t="s">
        <v>184</v>
      </c>
      <c r="D6" s="250">
        <v>6728</v>
      </c>
      <c r="E6" s="294" t="s">
        <v>215</v>
      </c>
      <c r="F6" s="236">
        <f>ISIapparecchi!F14</f>
        <v>0</v>
      </c>
      <c r="G6" s="244"/>
      <c r="H6" s="226"/>
      <c r="I6" s="227"/>
    </row>
    <row r="7" spans="1:9" ht="15" customHeight="1" x14ac:dyDescent="0.15">
      <c r="A7" s="558"/>
      <c r="B7" s="230" t="s">
        <v>22</v>
      </c>
      <c r="C7" s="302" t="s">
        <v>36</v>
      </c>
      <c r="D7" s="233">
        <v>6728</v>
      </c>
      <c r="E7" s="294" t="s">
        <v>215</v>
      </c>
      <c r="F7" s="237">
        <f>ISI!F9</f>
        <v>0</v>
      </c>
      <c r="G7" s="245"/>
      <c r="H7" s="138"/>
      <c r="I7" s="178"/>
    </row>
    <row r="8" spans="1:9" ht="15" customHeight="1" x14ac:dyDescent="0.15">
      <c r="A8" s="558"/>
      <c r="B8" s="231" t="s">
        <v>23</v>
      </c>
      <c r="C8" s="303" t="s">
        <v>36</v>
      </c>
      <c r="D8" s="234">
        <v>6728</v>
      </c>
      <c r="E8" s="295" t="s">
        <v>39</v>
      </c>
      <c r="F8" s="238">
        <f>ISI!F10</f>
        <v>0</v>
      </c>
      <c r="G8" s="246"/>
      <c r="H8" s="175"/>
      <c r="I8" s="215"/>
    </row>
    <row r="9" spans="1:9" ht="15" customHeight="1" x14ac:dyDescent="0.15">
      <c r="A9" s="558"/>
      <c r="B9" s="574" t="s">
        <v>160</v>
      </c>
      <c r="C9" s="304" t="s">
        <v>114</v>
      </c>
      <c r="D9" s="248">
        <v>6729</v>
      </c>
      <c r="E9" s="576" t="s">
        <v>33</v>
      </c>
      <c r="F9" s="239">
        <f>IVA!R11</f>
        <v>0</v>
      </c>
      <c r="G9" s="568"/>
      <c r="H9" s="570"/>
      <c r="I9" s="572"/>
    </row>
    <row r="10" spans="1:9" ht="15" customHeight="1" thickBot="1" x14ac:dyDescent="0.2">
      <c r="A10" s="558"/>
      <c r="B10" s="575"/>
      <c r="C10" s="305" t="s">
        <v>186</v>
      </c>
      <c r="D10" s="247">
        <v>6031</v>
      </c>
      <c r="E10" s="577"/>
      <c r="F10" s="240">
        <f>IVA!P11</f>
        <v>0</v>
      </c>
      <c r="G10" s="569"/>
      <c r="H10" s="571"/>
      <c r="I10" s="573"/>
    </row>
    <row r="11" spans="1:9" ht="15" customHeight="1" thickTop="1" x14ac:dyDescent="0.15">
      <c r="A11" s="558"/>
      <c r="B11" s="229" t="s">
        <v>24</v>
      </c>
      <c r="C11" s="300" t="s">
        <v>36</v>
      </c>
      <c r="D11" s="232">
        <v>6728</v>
      </c>
      <c r="E11" s="296" t="s">
        <v>33</v>
      </c>
      <c r="F11" s="235">
        <f>ISI!F11</f>
        <v>0</v>
      </c>
      <c r="G11" s="243"/>
      <c r="H11" s="176"/>
      <c r="I11" s="177"/>
    </row>
    <row r="12" spans="1:9" ht="15" customHeight="1" x14ac:dyDescent="0.15">
      <c r="A12" s="558"/>
      <c r="B12" s="230" t="s">
        <v>25</v>
      </c>
      <c r="C12" s="302" t="s">
        <v>36</v>
      </c>
      <c r="D12" s="233">
        <v>6728</v>
      </c>
      <c r="E12" s="294" t="s">
        <v>216</v>
      </c>
      <c r="F12" s="237">
        <f>ISI!F12</f>
        <v>0</v>
      </c>
      <c r="G12" s="245"/>
      <c r="H12" s="138"/>
      <c r="I12" s="178"/>
    </row>
    <row r="13" spans="1:9" ht="15" customHeight="1" x14ac:dyDescent="0.15">
      <c r="A13" s="558"/>
      <c r="B13" s="231" t="s">
        <v>26</v>
      </c>
      <c r="C13" s="303" t="s">
        <v>36</v>
      </c>
      <c r="D13" s="234">
        <v>6728</v>
      </c>
      <c r="E13" s="297" t="s">
        <v>40</v>
      </c>
      <c r="F13" s="238">
        <f>ISI!F13</f>
        <v>0</v>
      </c>
      <c r="G13" s="246"/>
      <c r="H13" s="175"/>
      <c r="I13" s="215"/>
    </row>
    <row r="14" spans="1:9" ht="15" customHeight="1" x14ac:dyDescent="0.15">
      <c r="A14" s="558"/>
      <c r="B14" s="574" t="s">
        <v>161</v>
      </c>
      <c r="C14" s="304" t="s">
        <v>114</v>
      </c>
      <c r="D14" s="248">
        <v>6729</v>
      </c>
      <c r="E14" s="578" t="s">
        <v>217</v>
      </c>
      <c r="F14" s="239">
        <f>IVA!R16</f>
        <v>0</v>
      </c>
      <c r="G14" s="568"/>
      <c r="H14" s="570"/>
      <c r="I14" s="572"/>
    </row>
    <row r="15" spans="1:9" ht="15" customHeight="1" thickBot="1" x14ac:dyDescent="0.2">
      <c r="A15" s="558"/>
      <c r="B15" s="575"/>
      <c r="C15" s="305" t="s">
        <v>186</v>
      </c>
      <c r="D15" s="247">
        <v>6032</v>
      </c>
      <c r="E15" s="579"/>
      <c r="F15" s="240">
        <f>IVA!P16</f>
        <v>0</v>
      </c>
      <c r="G15" s="569"/>
      <c r="H15" s="571"/>
      <c r="I15" s="573"/>
    </row>
    <row r="16" spans="1:9" ht="15" customHeight="1" thickTop="1" x14ac:dyDescent="0.15">
      <c r="A16" s="558"/>
      <c r="B16" s="229" t="s">
        <v>27</v>
      </c>
      <c r="C16" s="300" t="s">
        <v>36</v>
      </c>
      <c r="D16" s="232">
        <v>6728</v>
      </c>
      <c r="E16" s="293" t="s">
        <v>217</v>
      </c>
      <c r="F16" s="235">
        <f>ISI!F14</f>
        <v>0</v>
      </c>
      <c r="G16" s="243"/>
      <c r="H16" s="176"/>
      <c r="I16" s="177"/>
    </row>
    <row r="17" spans="1:9" ht="15" customHeight="1" x14ac:dyDescent="0.15">
      <c r="A17" s="558"/>
      <c r="B17" s="230" t="s">
        <v>28</v>
      </c>
      <c r="C17" s="302" t="s">
        <v>36</v>
      </c>
      <c r="D17" s="233">
        <v>6728</v>
      </c>
      <c r="E17" s="298" t="s">
        <v>41</v>
      </c>
      <c r="F17" s="237">
        <f>ISI!F15</f>
        <v>0</v>
      </c>
      <c r="G17" s="245"/>
      <c r="H17" s="138"/>
      <c r="I17" s="178"/>
    </row>
    <row r="18" spans="1:9" ht="15" customHeight="1" x14ac:dyDescent="0.15">
      <c r="A18" s="558"/>
      <c r="B18" s="231" t="s">
        <v>29</v>
      </c>
      <c r="C18" s="303" t="s">
        <v>36</v>
      </c>
      <c r="D18" s="234">
        <v>6728</v>
      </c>
      <c r="E18" s="295" t="s">
        <v>42</v>
      </c>
      <c r="F18" s="238">
        <f>ISI!F16</f>
        <v>0</v>
      </c>
      <c r="G18" s="246"/>
      <c r="H18" s="175"/>
      <c r="I18" s="215"/>
    </row>
    <row r="19" spans="1:9" ht="15" customHeight="1" x14ac:dyDescent="0.15">
      <c r="A19" s="558"/>
      <c r="B19" s="574" t="s">
        <v>162</v>
      </c>
      <c r="C19" s="304" t="s">
        <v>114</v>
      </c>
      <c r="D19" s="248">
        <v>6729</v>
      </c>
      <c r="E19" s="576" t="s">
        <v>218</v>
      </c>
      <c r="F19" s="239">
        <f>IVA!R21</f>
        <v>0</v>
      </c>
      <c r="G19" s="568"/>
      <c r="H19" s="570"/>
      <c r="I19" s="572"/>
    </row>
    <row r="20" spans="1:9" ht="15" customHeight="1" thickBot="1" x14ac:dyDescent="0.2">
      <c r="A20" s="558"/>
      <c r="B20" s="575"/>
      <c r="C20" s="305" t="s">
        <v>186</v>
      </c>
      <c r="D20" s="247">
        <v>6033</v>
      </c>
      <c r="E20" s="577"/>
      <c r="F20" s="240">
        <f>IVA!P21</f>
        <v>0</v>
      </c>
      <c r="G20" s="569"/>
      <c r="H20" s="571"/>
      <c r="I20" s="573"/>
    </row>
    <row r="21" spans="1:9" ht="15" customHeight="1" thickTop="1" x14ac:dyDescent="0.15">
      <c r="A21" s="558"/>
      <c r="B21" s="229" t="s">
        <v>30</v>
      </c>
      <c r="C21" s="300" t="s">
        <v>36</v>
      </c>
      <c r="D21" s="232">
        <v>6728</v>
      </c>
      <c r="E21" s="296" t="s">
        <v>218</v>
      </c>
      <c r="F21" s="235">
        <f>ISI!F17</f>
        <v>0</v>
      </c>
      <c r="G21" s="243"/>
      <c r="H21" s="176"/>
      <c r="I21" s="177"/>
    </row>
    <row r="22" spans="1:9" ht="15" customHeight="1" x14ac:dyDescent="0.15">
      <c r="A22" s="558"/>
      <c r="B22" s="230" t="s">
        <v>31</v>
      </c>
      <c r="C22" s="302" t="s">
        <v>36</v>
      </c>
      <c r="D22" s="233">
        <v>6728</v>
      </c>
      <c r="E22" s="294" t="s">
        <v>43</v>
      </c>
      <c r="F22" s="237">
        <f>ISI!F18</f>
        <v>0</v>
      </c>
      <c r="G22" s="245"/>
      <c r="H22" s="138"/>
      <c r="I22" s="178"/>
    </row>
    <row r="23" spans="1:9" ht="15" customHeight="1" x14ac:dyDescent="0.15">
      <c r="A23" s="558"/>
      <c r="B23" s="231" t="s">
        <v>32</v>
      </c>
      <c r="C23" s="303" t="s">
        <v>36</v>
      </c>
      <c r="D23" s="234">
        <v>6728</v>
      </c>
      <c r="E23" s="297" t="s">
        <v>224</v>
      </c>
      <c r="F23" s="238">
        <f>ISI!F19</f>
        <v>0</v>
      </c>
      <c r="G23" s="246"/>
      <c r="H23" s="175"/>
      <c r="I23" s="215"/>
    </row>
    <row r="24" spans="1:9" ht="15" customHeight="1" x14ac:dyDescent="0.15">
      <c r="A24" s="558"/>
      <c r="B24" s="574" t="s">
        <v>163</v>
      </c>
      <c r="C24" s="304" t="s">
        <v>114</v>
      </c>
      <c r="D24" s="248">
        <v>6729</v>
      </c>
      <c r="E24" s="578" t="s">
        <v>214</v>
      </c>
      <c r="F24" s="241">
        <f>IVA!R26</f>
        <v>0</v>
      </c>
      <c r="G24" s="568"/>
      <c r="H24" s="570"/>
      <c r="I24" s="572"/>
    </row>
    <row r="25" spans="1:9" s="140" customFormat="1" ht="15" customHeight="1" thickBot="1" x14ac:dyDescent="0.2">
      <c r="A25" s="559"/>
      <c r="B25" s="575"/>
      <c r="C25" s="305" t="s">
        <v>186</v>
      </c>
      <c r="D25" s="247">
        <v>6034</v>
      </c>
      <c r="E25" s="579"/>
      <c r="F25" s="242">
        <f>IVA!P26</f>
        <v>0</v>
      </c>
      <c r="G25" s="569"/>
      <c r="H25" s="571"/>
      <c r="I25" s="573"/>
    </row>
    <row r="26" spans="1:9" ht="14" thickTop="1" x14ac:dyDescent="0.15"/>
  </sheetData>
  <sheetProtection password="CCA0" sheet="1" objects="1" scenarios="1" selectLockedCells="1"/>
  <mergeCells count="27">
    <mergeCell ref="H14:H15"/>
    <mergeCell ref="I24:I25"/>
    <mergeCell ref="B24:B25"/>
    <mergeCell ref="B1:E1"/>
    <mergeCell ref="E9:E10"/>
    <mergeCell ref="E14:E15"/>
    <mergeCell ref="E19:E20"/>
    <mergeCell ref="E24:E25"/>
    <mergeCell ref="G9:G10"/>
    <mergeCell ref="H9:H10"/>
    <mergeCell ref="I14:I15"/>
    <mergeCell ref="A4:A25"/>
    <mergeCell ref="A1:A3"/>
    <mergeCell ref="H1:H3"/>
    <mergeCell ref="I1:I3"/>
    <mergeCell ref="B2:G2"/>
    <mergeCell ref="B3:G3"/>
    <mergeCell ref="G24:G25"/>
    <mergeCell ref="H24:H25"/>
    <mergeCell ref="I9:I10"/>
    <mergeCell ref="B9:B10"/>
    <mergeCell ref="G19:G20"/>
    <mergeCell ref="H19:H20"/>
    <mergeCell ref="I19:I20"/>
    <mergeCell ref="B14:B15"/>
    <mergeCell ref="B19:B20"/>
    <mergeCell ref="G14:G15"/>
  </mergeCells>
  <phoneticPr fontId="0" type="noConversion"/>
  <printOptions horizontalCentered="1"/>
  <pageMargins left="0.78740157480314965" right="0.78740157480314965" top="0.98425196850393704" bottom="0.98425196850393704" header="0.51181102362204722" footer="0.51181102362204722"/>
  <pageSetup paperSize="9" orientation="landscape" horizontalDpi="360" verticalDpi="360"/>
  <drawing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41"/>
  <sheetViews>
    <sheetView showGridLines="0" topLeftCell="A3" zoomScale="125" zoomScaleNormal="125" zoomScalePageLayoutView="125" workbookViewId="0">
      <selection activeCell="B24" sqref="B24"/>
    </sheetView>
  </sheetViews>
  <sheetFormatPr baseColWidth="10" defaultColWidth="9.1640625" defaultRowHeight="16" x14ac:dyDescent="0.2"/>
  <cols>
    <col min="1" max="1" width="38" style="1" customWidth="1"/>
    <col min="2" max="2" width="9.1640625" style="1"/>
    <col min="3" max="3" width="14.83203125" style="1" customWidth="1"/>
    <col min="4" max="4" width="5.5" style="1" customWidth="1"/>
    <col min="5" max="5" width="15.5" style="1" customWidth="1"/>
    <col min="6" max="16384" width="9.1640625" style="1"/>
  </cols>
  <sheetData>
    <row r="1" spans="1:5" ht="60.75" customHeight="1" thickTop="1" thickBot="1" x14ac:dyDescent="0.25">
      <c r="A1" s="580"/>
      <c r="B1" s="581"/>
    </row>
    <row r="2" spans="1:5" ht="19.5" customHeight="1" thickTop="1" x14ac:dyDescent="0.2"/>
    <row r="3" spans="1:5" ht="19.5" customHeight="1" x14ac:dyDescent="0.2">
      <c r="A3" s="588" t="str">
        <f>Note!C1</f>
        <v>Circolo NOI ……………</v>
      </c>
      <c r="B3" s="588"/>
    </row>
    <row r="4" spans="1:5" ht="19.5" customHeight="1" x14ac:dyDescent="0.2">
      <c r="A4" s="586" t="str">
        <f>Note!C2</f>
        <v>Indirizzo del circolo (Via piazza e numero)</v>
      </c>
      <c r="B4" s="586"/>
    </row>
    <row r="5" spans="1:5" ht="19.5" customHeight="1" x14ac:dyDescent="0.2">
      <c r="A5" s="586" t="str">
        <f>Note!C3</f>
        <v>Cap - Località e provincia</v>
      </c>
      <c r="B5" s="586"/>
    </row>
    <row r="6" spans="1:5" ht="19.5" customHeight="1" x14ac:dyDescent="0.2">
      <c r="A6" s="587" t="s">
        <v>120</v>
      </c>
      <c r="B6" s="587"/>
    </row>
    <row r="7" spans="1:5" ht="18" customHeight="1" x14ac:dyDescent="0.2">
      <c r="A7" s="583">
        <f>Note!C4</f>
        <v>12345678901</v>
      </c>
      <c r="B7" s="583"/>
    </row>
    <row r="8" spans="1:5" customFormat="1" ht="18" customHeight="1" x14ac:dyDescent="0.2">
      <c r="D8" s="589" t="s">
        <v>133</v>
      </c>
      <c r="E8" s="589"/>
    </row>
    <row r="9" spans="1:5" x14ac:dyDescent="0.2">
      <c r="D9" s="123" t="s">
        <v>134</v>
      </c>
    </row>
    <row r="10" spans="1:5" ht="18" x14ac:dyDescent="0.2">
      <c r="D10" s="584"/>
      <c r="E10" s="584"/>
    </row>
    <row r="11" spans="1:5" x14ac:dyDescent="0.2">
      <c r="D11" s="123" t="s">
        <v>122</v>
      </c>
    </row>
    <row r="12" spans="1:5" ht="18" x14ac:dyDescent="0.2">
      <c r="D12" s="585"/>
      <c r="E12" s="585"/>
    </row>
    <row r="16" spans="1:5" x14ac:dyDescent="0.2">
      <c r="B16" s="306" t="s">
        <v>121</v>
      </c>
      <c r="C16" s="590"/>
      <c r="D16" s="590"/>
      <c r="E16" s="590"/>
    </row>
    <row r="17" spans="1:5" x14ac:dyDescent="0.2">
      <c r="B17" s="590"/>
      <c r="C17" s="590"/>
      <c r="D17" s="590"/>
      <c r="E17" s="590"/>
    </row>
    <row r="18" spans="1:5" x14ac:dyDescent="0.2">
      <c r="B18" s="590"/>
      <c r="C18" s="590"/>
      <c r="D18" s="590"/>
      <c r="E18" s="590"/>
    </row>
    <row r="19" spans="1:5" x14ac:dyDescent="0.2">
      <c r="B19" s="307" t="s">
        <v>226</v>
      </c>
      <c r="C19" s="590"/>
      <c r="D19" s="590"/>
      <c r="E19" s="590"/>
    </row>
    <row r="20" spans="1:5" x14ac:dyDescent="0.2">
      <c r="B20" s="307" t="s">
        <v>227</v>
      </c>
      <c r="C20" s="590"/>
      <c r="D20" s="590"/>
      <c r="E20" s="590"/>
    </row>
    <row r="23" spans="1:5" x14ac:dyDescent="0.2">
      <c r="A23" s="310" t="s">
        <v>124</v>
      </c>
      <c r="B23" s="310" t="s">
        <v>135</v>
      </c>
      <c r="C23" s="310" t="s">
        <v>136</v>
      </c>
      <c r="D23" s="310" t="s">
        <v>138</v>
      </c>
      <c r="E23" s="310" t="s">
        <v>137</v>
      </c>
    </row>
    <row r="24" spans="1:5" x14ac:dyDescent="0.2">
      <c r="A24" s="311"/>
      <c r="B24" s="312"/>
      <c r="C24" s="313"/>
      <c r="D24" s="314">
        <v>0.1</v>
      </c>
      <c r="E24" s="315">
        <f>B24*C24</f>
        <v>0</v>
      </c>
    </row>
    <row r="25" spans="1:5" x14ac:dyDescent="0.2">
      <c r="A25" s="311"/>
      <c r="B25" s="312"/>
      <c r="C25" s="313"/>
      <c r="D25" s="314">
        <v>0.1</v>
      </c>
      <c r="E25" s="315">
        <f>B25*C25</f>
        <v>0</v>
      </c>
    </row>
    <row r="26" spans="1:5" x14ac:dyDescent="0.2">
      <c r="A26" s="311"/>
      <c r="B26" s="312"/>
      <c r="C26" s="313"/>
      <c r="D26" s="314">
        <v>0.22</v>
      </c>
      <c r="E26" s="315">
        <f>B26*C26</f>
        <v>0</v>
      </c>
    </row>
    <row r="27" spans="1:5" x14ac:dyDescent="0.2">
      <c r="A27" s="311"/>
      <c r="B27" s="312"/>
      <c r="C27" s="313"/>
      <c r="D27" s="314">
        <v>0.22</v>
      </c>
      <c r="E27" s="315">
        <f>B27*C27</f>
        <v>0</v>
      </c>
    </row>
    <row r="28" spans="1:5" x14ac:dyDescent="0.2">
      <c r="A28" s="582"/>
      <c r="B28" s="582"/>
      <c r="C28" s="582"/>
      <c r="D28" s="582"/>
      <c r="E28" s="582"/>
    </row>
    <row r="29" spans="1:5" x14ac:dyDescent="0.2">
      <c r="A29" s="582"/>
      <c r="B29" s="582"/>
      <c r="C29" s="582"/>
      <c r="D29" s="582"/>
      <c r="E29" s="582"/>
    </row>
    <row r="30" spans="1:5" x14ac:dyDescent="0.2">
      <c r="A30" s="582"/>
      <c r="B30" s="582"/>
      <c r="C30" s="582"/>
      <c r="D30" s="582"/>
      <c r="E30" s="582"/>
    </row>
    <row r="32" spans="1:5" x14ac:dyDescent="0.2">
      <c r="A32" s="130"/>
    </row>
    <row r="33" spans="1:5" x14ac:dyDescent="0.2">
      <c r="A33" s="130"/>
      <c r="B33" s="128" t="s">
        <v>139</v>
      </c>
      <c r="C33" s="594" t="s">
        <v>20</v>
      </c>
      <c r="D33" s="595"/>
      <c r="E33" s="308">
        <f>E24+E25</f>
        <v>0</v>
      </c>
    </row>
    <row r="34" spans="1:5" x14ac:dyDescent="0.2">
      <c r="A34" s="130"/>
      <c r="B34" s="129">
        <v>0.1</v>
      </c>
      <c r="C34" s="596" t="s">
        <v>16</v>
      </c>
      <c r="D34" s="597"/>
      <c r="E34" s="124">
        <f>E33*B34</f>
        <v>0</v>
      </c>
    </row>
    <row r="35" spans="1:5" x14ac:dyDescent="0.2">
      <c r="A35" s="130"/>
      <c r="B35" s="128" t="s">
        <v>139</v>
      </c>
      <c r="C35" s="594" t="s">
        <v>20</v>
      </c>
      <c r="D35" s="595"/>
      <c r="E35" s="308">
        <f>E26+E27</f>
        <v>0</v>
      </c>
    </row>
    <row r="36" spans="1:5" x14ac:dyDescent="0.2">
      <c r="A36" s="130"/>
      <c r="B36" s="129">
        <v>0.22</v>
      </c>
      <c r="C36" s="596" t="s">
        <v>16</v>
      </c>
      <c r="D36" s="597"/>
      <c r="E36" s="124">
        <f>E35*B36</f>
        <v>0</v>
      </c>
    </row>
    <row r="37" spans="1:5" x14ac:dyDescent="0.2">
      <c r="A37" s="130"/>
      <c r="C37" s="125"/>
      <c r="D37" s="126"/>
      <c r="E37" s="127"/>
    </row>
    <row r="38" spans="1:5" x14ac:dyDescent="0.2">
      <c r="A38" s="130"/>
      <c r="B38" s="598" t="s">
        <v>140</v>
      </c>
      <c r="C38" s="594" t="s">
        <v>20</v>
      </c>
      <c r="D38" s="595"/>
      <c r="E38" s="308">
        <f>E33+E35</f>
        <v>0</v>
      </c>
    </row>
    <row r="39" spans="1:5" x14ac:dyDescent="0.2">
      <c r="A39" s="130"/>
      <c r="B39" s="599"/>
      <c r="C39" s="596" t="s">
        <v>16</v>
      </c>
      <c r="D39" s="597"/>
      <c r="E39" s="124">
        <f>E34+E36</f>
        <v>0</v>
      </c>
    </row>
    <row r="40" spans="1:5" x14ac:dyDescent="0.2">
      <c r="A40" s="130"/>
    </row>
    <row r="41" spans="1:5" ht="29.25" customHeight="1" x14ac:dyDescent="0.2">
      <c r="A41" s="130"/>
      <c r="B41" s="591" t="s">
        <v>119</v>
      </c>
      <c r="C41" s="592"/>
      <c r="D41" s="593"/>
      <c r="E41" s="309">
        <f>E38+E39</f>
        <v>0</v>
      </c>
    </row>
  </sheetData>
  <sheetProtection password="CCA0" sheet="1" objects="1" scenarios="1" selectLockedCells="1"/>
  <mergeCells count="25">
    <mergeCell ref="A29:E29"/>
    <mergeCell ref="A30:E30"/>
    <mergeCell ref="B41:D41"/>
    <mergeCell ref="C33:D33"/>
    <mergeCell ref="C34:D34"/>
    <mergeCell ref="C35:D35"/>
    <mergeCell ref="C36:D36"/>
    <mergeCell ref="C38:D38"/>
    <mergeCell ref="C39:D39"/>
    <mergeCell ref="B38:B39"/>
    <mergeCell ref="A1:B1"/>
    <mergeCell ref="A28:E28"/>
    <mergeCell ref="A7:B7"/>
    <mergeCell ref="D10:E10"/>
    <mergeCell ref="D12:E12"/>
    <mergeCell ref="A4:B4"/>
    <mergeCell ref="A5:B5"/>
    <mergeCell ref="A6:B6"/>
    <mergeCell ref="A3:B3"/>
    <mergeCell ref="D8:E8"/>
    <mergeCell ref="C16:E16"/>
    <mergeCell ref="B17:E17"/>
    <mergeCell ref="B18:E18"/>
    <mergeCell ref="C19:E19"/>
    <mergeCell ref="C20:E20"/>
  </mergeCells>
  <phoneticPr fontId="0" type="noConversion"/>
  <printOptions horizontalCentered="1"/>
  <pageMargins left="0.78740157480314965" right="0.78740157480314965" top="0.71" bottom="0.98425196850393704" header="0.51181102362204722" footer="0.51181102362204722"/>
  <pageSetup paperSize="9" orientation="portrait" horizontalDpi="360" verticalDpi="360"/>
  <drawing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43"/>
  <sheetViews>
    <sheetView showGridLines="0" view="pageLayout" workbookViewId="0">
      <selection activeCell="C13" sqref="C13"/>
    </sheetView>
  </sheetViews>
  <sheetFormatPr baseColWidth="10" defaultColWidth="9.1640625" defaultRowHeight="14" x14ac:dyDescent="0.15"/>
  <cols>
    <col min="1" max="1" width="39.83203125" style="2" customWidth="1"/>
    <col min="2" max="4" width="15.6640625" style="2" customWidth="1"/>
    <col min="5" max="16384" width="9.1640625" style="2"/>
  </cols>
  <sheetData>
    <row r="1" spans="1:4" ht="10.5" customHeight="1" x14ac:dyDescent="0.15">
      <c r="A1" s="612" t="s">
        <v>65</v>
      </c>
      <c r="B1" s="613"/>
      <c r="C1" s="613"/>
      <c r="D1" s="610" t="s">
        <v>198</v>
      </c>
    </row>
    <row r="2" spans="1:4" ht="10.5" customHeight="1" x14ac:dyDescent="0.15">
      <c r="A2" s="614"/>
      <c r="B2" s="615"/>
      <c r="C2" s="615"/>
      <c r="D2" s="611"/>
    </row>
    <row r="3" spans="1:4" x14ac:dyDescent="0.15">
      <c r="A3" s="15" t="s">
        <v>64</v>
      </c>
      <c r="B3" s="16"/>
      <c r="C3" s="80">
        <f>Skmese!J214+Skmese!J219+Skmese!J220+Skmese!J221+Skmese!J222+Skmese!J223+Skmese!J224+Skmese!J225</f>
        <v>0</v>
      </c>
      <c r="D3" s="81">
        <f>ROUND(C3,)</f>
        <v>0</v>
      </c>
    </row>
    <row r="4" spans="1:4" x14ac:dyDescent="0.15">
      <c r="A4" s="278" t="s">
        <v>34</v>
      </c>
      <c r="B4" s="279">
        <v>0.97</v>
      </c>
      <c r="C4" s="80">
        <f>D3*97%</f>
        <v>0</v>
      </c>
      <c r="D4" s="81">
        <f>ROUND(C4,)</f>
        <v>0</v>
      </c>
    </row>
    <row r="5" spans="1:4" ht="17.25" customHeight="1" x14ac:dyDescent="0.15">
      <c r="A5" s="17" t="s">
        <v>45</v>
      </c>
      <c r="B5" s="280">
        <v>0.03</v>
      </c>
      <c r="C5" s="11" t="s">
        <v>20</v>
      </c>
      <c r="D5" s="82">
        <f>D3-D4</f>
        <v>0</v>
      </c>
    </row>
    <row r="6" spans="1:4" s="3" customFormat="1" ht="17.25" customHeight="1" x14ac:dyDescent="0.15">
      <c r="A6" s="19" t="s">
        <v>53</v>
      </c>
      <c r="B6" s="20"/>
      <c r="C6" s="5">
        <v>100000</v>
      </c>
      <c r="D6" s="83">
        <f>ROUND(C6,)</f>
        <v>100000</v>
      </c>
    </row>
    <row r="7" spans="1:4" s="3" customFormat="1" ht="17.25" customHeight="1" x14ac:dyDescent="0.15">
      <c r="A7" s="21"/>
      <c r="B7" s="22"/>
      <c r="C7" s="18" t="s">
        <v>199</v>
      </c>
      <c r="D7" s="84">
        <f>SUM(D5:D6)</f>
        <v>100000</v>
      </c>
    </row>
    <row r="8" spans="1:4" ht="17.25" customHeight="1" x14ac:dyDescent="0.2">
      <c r="A8" s="151" t="s">
        <v>200</v>
      </c>
      <c r="B8" s="290">
        <v>0.27500000000000002</v>
      </c>
      <c r="C8" s="86">
        <f>D7*B8</f>
        <v>27500.000000000004</v>
      </c>
      <c r="D8" s="85">
        <f>ROUND(C8,)</f>
        <v>27500</v>
      </c>
    </row>
    <row r="9" spans="1:4" ht="9" customHeight="1" x14ac:dyDescent="0.15">
      <c r="C9" s="4"/>
      <c r="D9" s="4"/>
    </row>
    <row r="10" spans="1:4" ht="10.5" customHeight="1" x14ac:dyDescent="0.15">
      <c r="A10" s="612" t="s">
        <v>66</v>
      </c>
      <c r="B10" s="613"/>
      <c r="C10" s="613"/>
      <c r="D10" s="610" t="s">
        <v>17</v>
      </c>
    </row>
    <row r="11" spans="1:4" ht="10.5" customHeight="1" x14ac:dyDescent="0.15">
      <c r="A11" s="614"/>
      <c r="B11" s="615"/>
      <c r="C11" s="615"/>
      <c r="D11" s="611"/>
    </row>
    <row r="12" spans="1:4" ht="17.25" customHeight="1" x14ac:dyDescent="0.15">
      <c r="A12" s="23" t="s">
        <v>62</v>
      </c>
      <c r="B12" s="24"/>
      <c r="C12" s="25"/>
      <c r="D12" s="87">
        <f>D7</f>
        <v>100000</v>
      </c>
    </row>
    <row r="13" spans="1:4" ht="15" customHeight="1" x14ac:dyDescent="0.15">
      <c r="A13" s="19" t="s">
        <v>54</v>
      </c>
      <c r="B13" s="20"/>
      <c r="C13" s="88"/>
      <c r="D13" s="89">
        <f>ROUND(C13,)</f>
        <v>0</v>
      </c>
    </row>
    <row r="14" spans="1:4" ht="15" customHeight="1" x14ac:dyDescent="0.15">
      <c r="A14" s="19" t="s">
        <v>169</v>
      </c>
      <c r="B14" s="20"/>
      <c r="C14" s="88"/>
      <c r="D14" s="89">
        <f>ROUND(C14,)</f>
        <v>0</v>
      </c>
    </row>
    <row r="15" spans="1:4" ht="15" customHeight="1" x14ac:dyDescent="0.15">
      <c r="A15" s="19" t="s">
        <v>55</v>
      </c>
      <c r="B15" s="20"/>
      <c r="C15" s="88"/>
      <c r="D15" s="89">
        <f>ROUND(C15,)</f>
        <v>0</v>
      </c>
    </row>
    <row r="16" spans="1:4" ht="15" customHeight="1" x14ac:dyDescent="0.15">
      <c r="A16" s="19" t="s">
        <v>67</v>
      </c>
      <c r="B16" s="20"/>
      <c r="C16" s="216"/>
      <c r="D16" s="89">
        <f>ROUND(C16,)</f>
        <v>0</v>
      </c>
    </row>
    <row r="17" spans="1:6" ht="15" customHeight="1" x14ac:dyDescent="0.15">
      <c r="A17" s="19" t="s">
        <v>56</v>
      </c>
      <c r="B17" s="20"/>
      <c r="C17" s="88"/>
      <c r="D17" s="89">
        <f>ROUND(C17,)</f>
        <v>0</v>
      </c>
    </row>
    <row r="18" spans="1:6" ht="17.25" customHeight="1" x14ac:dyDescent="0.15">
      <c r="A18" s="26" t="s">
        <v>61</v>
      </c>
      <c r="B18" s="20"/>
      <c r="C18" s="28"/>
      <c r="D18" s="12"/>
    </row>
    <row r="19" spans="1:6" ht="15" customHeight="1" x14ac:dyDescent="0.15">
      <c r="A19" s="19" t="s">
        <v>58</v>
      </c>
      <c r="B19" s="20"/>
      <c r="C19" s="88"/>
      <c r="D19" s="90">
        <f>ROUND(C19*-1,)</f>
        <v>0</v>
      </c>
    </row>
    <row r="20" spans="1:6" ht="15" customHeight="1" x14ac:dyDescent="0.15">
      <c r="A20" s="19" t="s">
        <v>59</v>
      </c>
      <c r="B20" s="20"/>
      <c r="C20" s="88"/>
      <c r="D20" s="90">
        <f>ROUND(C20*-1,)</f>
        <v>0</v>
      </c>
    </row>
    <row r="21" spans="1:6" ht="15" customHeight="1" x14ac:dyDescent="0.15">
      <c r="A21" s="19" t="s">
        <v>60</v>
      </c>
      <c r="B21" s="20"/>
      <c r="C21" s="88"/>
      <c r="D21" s="90">
        <f>ROUND(C21*-1,)</f>
        <v>0</v>
      </c>
    </row>
    <row r="22" spans="1:6" ht="17.25" customHeight="1" x14ac:dyDescent="0.15">
      <c r="A22" s="26"/>
      <c r="B22" s="27"/>
      <c r="C22" s="18" t="s">
        <v>57</v>
      </c>
      <c r="D22" s="91">
        <f>SUM(D12:D21)</f>
        <v>100000</v>
      </c>
    </row>
    <row r="23" spans="1:6" ht="17.25" customHeight="1" x14ac:dyDescent="0.15">
      <c r="A23" s="71"/>
      <c r="B23" s="27"/>
      <c r="C23" s="72" t="s">
        <v>211</v>
      </c>
      <c r="D23" s="92">
        <f>IF(D22&lt;7350,D22,IF(D22&lt;180759.91,7350,IF(D22&lt;180834.91,5500,IF(D22&lt;180909.91,3700,IF(D22&lt;180984.91,1850,0)))))</f>
        <v>7350</v>
      </c>
    </row>
    <row r="24" spans="1:6" ht="17.25" customHeight="1" x14ac:dyDescent="0.15">
      <c r="A24" s="26"/>
      <c r="B24" s="27"/>
      <c r="C24" s="18" t="s">
        <v>115</v>
      </c>
      <c r="D24" s="91">
        <f>D22-D23</f>
        <v>92650</v>
      </c>
    </row>
    <row r="25" spans="1:6" ht="17.25" customHeight="1" x14ac:dyDescent="0.2">
      <c r="A25" s="29" t="s">
        <v>86</v>
      </c>
      <c r="B25" s="73">
        <v>3.9E-2</v>
      </c>
      <c r="C25" s="86">
        <f>D24*B25</f>
        <v>3613.35</v>
      </c>
      <c r="D25" s="85">
        <f>ROUND(C25,)</f>
        <v>3613</v>
      </c>
    </row>
    <row r="26" spans="1:6" s="30" customFormat="1" ht="9" customHeight="1" x14ac:dyDescent="0.15"/>
    <row r="27" spans="1:6" s="30" customFormat="1" ht="9" customHeight="1" x14ac:dyDescent="0.15"/>
    <row r="28" spans="1:6" s="13" customFormat="1" x14ac:dyDescent="0.15">
      <c r="A28" s="31" t="s">
        <v>82</v>
      </c>
      <c r="B28" s="32" t="s">
        <v>84</v>
      </c>
      <c r="C28" s="33" t="s">
        <v>198</v>
      </c>
      <c r="D28" s="14" t="s">
        <v>83</v>
      </c>
    </row>
    <row r="29" spans="1:6" s="13" customFormat="1" ht="18" x14ac:dyDescent="0.2">
      <c r="A29" s="34" t="s">
        <v>170</v>
      </c>
      <c r="B29" s="35"/>
      <c r="C29" s="281"/>
      <c r="D29" s="93">
        <f>D8*C29</f>
        <v>0</v>
      </c>
      <c r="F29" s="318"/>
    </row>
    <row r="30" spans="1:6" s="13" customFormat="1" ht="12.75" customHeight="1" x14ac:dyDescent="0.15">
      <c r="A30" s="606" t="s">
        <v>171</v>
      </c>
      <c r="B30" s="608">
        <v>2001</v>
      </c>
      <c r="C30" s="602">
        <v>0.4</v>
      </c>
      <c r="D30" s="600">
        <f>D29*C30</f>
        <v>0</v>
      </c>
    </row>
    <row r="31" spans="1:6" s="13" customFormat="1" ht="12.75" customHeight="1" x14ac:dyDescent="0.15">
      <c r="A31" s="607"/>
      <c r="B31" s="609"/>
      <c r="C31" s="603"/>
      <c r="D31" s="601"/>
    </row>
    <row r="32" spans="1:6" s="13" customFormat="1" ht="12.75" customHeight="1" x14ac:dyDescent="0.15">
      <c r="A32" s="604" t="s">
        <v>172</v>
      </c>
      <c r="B32" s="608">
        <v>2002</v>
      </c>
      <c r="C32" s="602">
        <v>0.6</v>
      </c>
      <c r="D32" s="600">
        <f>D29*C32</f>
        <v>0</v>
      </c>
    </row>
    <row r="33" spans="1:6" s="13" customFormat="1" ht="12.75" customHeight="1" x14ac:dyDescent="0.15">
      <c r="A33" s="605"/>
      <c r="B33" s="609"/>
      <c r="C33" s="603"/>
      <c r="D33" s="601"/>
      <c r="F33" s="319"/>
    </row>
    <row r="34" spans="1:6" s="13" customFormat="1" x14ac:dyDescent="0.15"/>
    <row r="35" spans="1:6" s="13" customFormat="1" x14ac:dyDescent="0.15"/>
    <row r="36" spans="1:6" s="13" customFormat="1" x14ac:dyDescent="0.15">
      <c r="A36" s="31" t="s">
        <v>82</v>
      </c>
      <c r="B36" s="32" t="s">
        <v>84</v>
      </c>
      <c r="C36" s="33" t="s">
        <v>17</v>
      </c>
      <c r="D36" s="14" t="s">
        <v>83</v>
      </c>
    </row>
    <row r="37" spans="1:6" s="30" customFormat="1" ht="18" x14ac:dyDescent="0.2">
      <c r="A37" s="34" t="s">
        <v>170</v>
      </c>
      <c r="B37" s="35"/>
      <c r="C37" s="281"/>
      <c r="D37" s="93">
        <f>D25*C37</f>
        <v>0</v>
      </c>
    </row>
    <row r="38" spans="1:6" s="30" customFormat="1" ht="12.75" customHeight="1" x14ac:dyDescent="0.15">
      <c r="A38" s="606" t="s">
        <v>173</v>
      </c>
      <c r="B38" s="608">
        <v>3812</v>
      </c>
      <c r="C38" s="602">
        <v>0.4</v>
      </c>
      <c r="D38" s="600">
        <f>D37*C38</f>
        <v>0</v>
      </c>
    </row>
    <row r="39" spans="1:6" s="30" customFormat="1" ht="12.75" customHeight="1" x14ac:dyDescent="0.15">
      <c r="A39" s="607"/>
      <c r="B39" s="609"/>
      <c r="C39" s="603"/>
      <c r="D39" s="601"/>
    </row>
    <row r="40" spans="1:6" s="30" customFormat="1" ht="12.75" customHeight="1" x14ac:dyDescent="0.15">
      <c r="A40" s="604" t="s">
        <v>85</v>
      </c>
      <c r="B40" s="608">
        <v>3813</v>
      </c>
      <c r="C40" s="602">
        <v>0.6</v>
      </c>
      <c r="D40" s="600">
        <f>D37*C40</f>
        <v>0</v>
      </c>
    </row>
    <row r="41" spans="1:6" s="30" customFormat="1" ht="12.75" customHeight="1" x14ac:dyDescent="0.15">
      <c r="A41" s="605"/>
      <c r="B41" s="609"/>
      <c r="C41" s="603"/>
      <c r="D41" s="601"/>
    </row>
    <row r="42" spans="1:6" s="30" customFormat="1" x14ac:dyDescent="0.15"/>
    <row r="43" spans="1:6" x14ac:dyDescent="0.15">
      <c r="F43" s="320"/>
    </row>
  </sheetData>
  <sheetProtection password="CCA0" sheet="1" objects="1" scenarios="1" selectLockedCells="1"/>
  <mergeCells count="20">
    <mergeCell ref="D10:D11"/>
    <mergeCell ref="D1:D2"/>
    <mergeCell ref="A1:C2"/>
    <mergeCell ref="A10:C11"/>
    <mergeCell ref="A32:A33"/>
    <mergeCell ref="B32:B33"/>
    <mergeCell ref="C32:C33"/>
    <mergeCell ref="D32:D33"/>
    <mergeCell ref="A30:A31"/>
    <mergeCell ref="B30:B31"/>
    <mergeCell ref="C30:C31"/>
    <mergeCell ref="D30:D31"/>
    <mergeCell ref="D38:D39"/>
    <mergeCell ref="C40:C41"/>
    <mergeCell ref="D40:D41"/>
    <mergeCell ref="A40:A41"/>
    <mergeCell ref="A38:A39"/>
    <mergeCell ref="B38:B39"/>
    <mergeCell ref="B40:B41"/>
    <mergeCell ref="C38:C39"/>
  </mergeCells>
  <phoneticPr fontId="0" type="noConversion"/>
  <printOptions horizontalCentered="1" verticalCentered="1"/>
  <pageMargins left="0.24" right="0.28999999999999998" top="0.51181102362204722" bottom="0.51181102362204722" header="0.51181102362204722" footer="0.51181102362204722"/>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Fogli di lavoro</vt:lpstr>
      </vt:variant>
      <vt:variant>
        <vt:i4>10</vt:i4>
      </vt:variant>
    </vt:vector>
  </HeadingPairs>
  <TitlesOfParts>
    <vt:vector size="10" baseType="lpstr">
      <vt:lpstr>Note</vt:lpstr>
      <vt:lpstr>Skmese</vt:lpstr>
      <vt:lpstr>Prospetto</vt:lpstr>
      <vt:lpstr>ISI</vt:lpstr>
      <vt:lpstr>ISIapparecchi</vt:lpstr>
      <vt:lpstr>IVA</vt:lpstr>
      <vt:lpstr>F24</vt:lpstr>
      <vt:lpstr>Fattura</vt:lpstr>
      <vt:lpstr>Ires Irap</vt:lpstr>
      <vt:lpstr>Ravved.</vt:lpstr>
    </vt:vector>
  </TitlesOfParts>
  <Company>VERDARI S.n.c.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Tarcisio Verdari</dc:creator>
  <cp:lastModifiedBy>Utente di Microsoft Office</cp:lastModifiedBy>
  <cp:lastPrinted>2015-01-18T08:27:00Z</cp:lastPrinted>
  <dcterms:created xsi:type="dcterms:W3CDTF">2000-07-03T04:52:17Z</dcterms:created>
  <dcterms:modified xsi:type="dcterms:W3CDTF">2017-02-14T13:33:59Z</dcterms:modified>
</cp:coreProperties>
</file>