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showInkAnnotation="0" autoCompressPictures="0"/>
  <mc:AlternateContent xmlns:mc="http://schemas.openxmlformats.org/markup-compatibility/2006">
    <mc:Choice Requires="x15">
      <x15ac:absPath xmlns:x15ac="http://schemas.microsoft.com/office/spreadsheetml/2010/11/ac" url="/Volumes/NOI VERONA/NOI VERONA/398/"/>
    </mc:Choice>
  </mc:AlternateContent>
  <xr:revisionPtr revIDLastSave="0" documentId="13_ncr:1_{E1675FCB-FDC7-C84E-8342-58F634868B5F}" xr6:coauthVersionLast="36" xr6:coauthVersionMax="36" xr10:uidLastSave="{00000000-0000-0000-0000-000000000000}"/>
  <workbookProtection workbookPassword="CCA0" lockStructure="1"/>
  <bookViews>
    <workbookView xWindow="1600" yWindow="460" windowWidth="23840" windowHeight="15220" tabRatio="763" xr2:uid="{00000000-000D-0000-FFFF-FFFF00000000}"/>
  </bookViews>
  <sheets>
    <sheet name="Note" sheetId="8" r:id="rId1"/>
    <sheet name="Skmese" sheetId="1" r:id="rId2"/>
    <sheet name="Prospetto" sheetId="2" r:id="rId3"/>
    <sheet name="ISI" sheetId="7" r:id="rId4"/>
    <sheet name="ISIapparecchi" sheetId="15" r:id="rId5"/>
    <sheet name="IVA" sheetId="3" r:id="rId6"/>
    <sheet name="F24" sheetId="14" r:id="rId7"/>
    <sheet name="Fattura" sheetId="11" r:id="rId8"/>
    <sheet name="Ires Irap" sheetId="6" r:id="rId9"/>
    <sheet name="Ravved." sheetId="10" r:id="rId10"/>
  </sheets>
  <definedNames>
    <definedName name="_xlnm.Print_Area" localSheetId="6">'F24'!$B$1:$I$25</definedName>
    <definedName name="_xlnm.Print_Area" localSheetId="7">Fattura!$A$1:$E$41</definedName>
    <definedName name="_xlnm.Print_Area" localSheetId="8">'Ires Irap'!$A$1:$D$41</definedName>
    <definedName name="_xlnm.Print_Area" localSheetId="3">ISI!$A$1:$G$20</definedName>
    <definedName name="_xlnm.Print_Area" localSheetId="4">ISIapparecchi!$B$1:$G$14</definedName>
    <definedName name="_xlnm.Print_Area" localSheetId="5">IVA!$A$1:$Q$27</definedName>
    <definedName name="_xlnm.Print_Area" localSheetId="0">Note!$A$1:$C$50</definedName>
    <definedName name="_xlnm.Print_Area" localSheetId="9">'Ravved.'!#REF!</definedName>
    <definedName name="_xlnm.Print_Area" localSheetId="1">Skmese!$A$1:$J$228</definedName>
    <definedName name="_xlnm.Print_Titles" localSheetId="5">IVA!$2:$6</definedName>
    <definedName name="_xlnm.Print_Titles" localSheetId="1">Skmese!$3:$4</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7" i="2" l="1"/>
  <c r="E7" i="2" s="1"/>
  <c r="E9" i="3" s="1"/>
  <c r="B16" i="2"/>
  <c r="B15" i="2"/>
  <c r="B11" i="2"/>
  <c r="C11" i="2" s="1"/>
  <c r="E166" i="1"/>
  <c r="E170" i="1"/>
  <c r="E171" i="1"/>
  <c r="E183" i="1"/>
  <c r="E187" i="1"/>
  <c r="E188" i="1"/>
  <c r="E200" i="1"/>
  <c r="D18" i="2" s="1"/>
  <c r="E18" i="2" s="1"/>
  <c r="E204" i="1"/>
  <c r="E205" i="1"/>
  <c r="E167" i="1"/>
  <c r="E168" i="1"/>
  <c r="E169" i="1"/>
  <c r="C16" i="2"/>
  <c r="E184" i="1"/>
  <c r="D17" i="2" s="1"/>
  <c r="E185" i="1"/>
  <c r="B17" i="2" s="1"/>
  <c r="C17" i="2" s="1"/>
  <c r="E186" i="1"/>
  <c r="E201" i="1"/>
  <c r="E202" i="1"/>
  <c r="B18" i="2" s="1"/>
  <c r="C18" i="2" s="1"/>
  <c r="E203" i="1"/>
  <c r="I25" i="3"/>
  <c r="I26" i="3"/>
  <c r="E115" i="1"/>
  <c r="E119" i="1"/>
  <c r="E120" i="1"/>
  <c r="E132" i="1"/>
  <c r="D14" i="2" s="1"/>
  <c r="E14" i="2" s="1"/>
  <c r="E136" i="1"/>
  <c r="E137" i="1"/>
  <c r="J137" i="1" s="1"/>
  <c r="E149" i="1"/>
  <c r="E153" i="1"/>
  <c r="E154" i="1"/>
  <c r="J154" i="1" s="1"/>
  <c r="E116" i="1"/>
  <c r="E117" i="1"/>
  <c r="B13" i="2" s="1"/>
  <c r="E118" i="1"/>
  <c r="J118" i="1" s="1"/>
  <c r="E133" i="1"/>
  <c r="E134" i="1"/>
  <c r="B14" i="2" s="1"/>
  <c r="C14" i="2" s="1"/>
  <c r="E135" i="1"/>
  <c r="J135" i="1" s="1"/>
  <c r="E150" i="1"/>
  <c r="E151" i="1"/>
  <c r="E152" i="1"/>
  <c r="C15" i="2"/>
  <c r="I20" i="3"/>
  <c r="I21" i="3" s="1"/>
  <c r="E64" i="1"/>
  <c r="E68" i="1"/>
  <c r="E69" i="1"/>
  <c r="E81" i="1"/>
  <c r="E85" i="1"/>
  <c r="J85" i="1" s="1"/>
  <c r="E86" i="1"/>
  <c r="E98" i="1"/>
  <c r="E102" i="1"/>
  <c r="J102" i="1" s="1"/>
  <c r="E103" i="1"/>
  <c r="E65" i="1"/>
  <c r="E66" i="1"/>
  <c r="B10" i="2" s="1"/>
  <c r="C10" i="2" s="1"/>
  <c r="E67" i="1"/>
  <c r="J67" i="1" s="1"/>
  <c r="E82" i="1"/>
  <c r="E83" i="1"/>
  <c r="J83" i="1" s="1"/>
  <c r="E84" i="1"/>
  <c r="D11" i="2" s="1"/>
  <c r="E99" i="1"/>
  <c r="E100" i="1"/>
  <c r="B12" i="2" s="1"/>
  <c r="C12" i="2" s="1"/>
  <c r="E101" i="1"/>
  <c r="J101" i="1" s="1"/>
  <c r="I15" i="3"/>
  <c r="I16" i="3" s="1"/>
  <c r="E13" i="1"/>
  <c r="E17" i="1"/>
  <c r="E18" i="1"/>
  <c r="E30" i="1"/>
  <c r="D8" i="2" s="1"/>
  <c r="E8" i="2" s="1"/>
  <c r="E34" i="1"/>
  <c r="E35" i="1"/>
  <c r="E47" i="1"/>
  <c r="D9" i="2" s="1"/>
  <c r="E9" i="2" s="1"/>
  <c r="E51" i="1"/>
  <c r="E52" i="1"/>
  <c r="E14" i="1"/>
  <c r="E15" i="1"/>
  <c r="J15" i="1" s="1"/>
  <c r="E16" i="1"/>
  <c r="E31" i="1"/>
  <c r="E32" i="1"/>
  <c r="B8" i="2" s="1"/>
  <c r="E33" i="1"/>
  <c r="E48" i="1"/>
  <c r="E49" i="1"/>
  <c r="E50" i="1"/>
  <c r="I10" i="3"/>
  <c r="I11" i="3"/>
  <c r="E207" i="1"/>
  <c r="F18" i="2" s="1"/>
  <c r="G18" i="2" s="1"/>
  <c r="K24" i="3" s="1"/>
  <c r="E206" i="1"/>
  <c r="E190" i="1"/>
  <c r="F17" i="2" s="1"/>
  <c r="G17" i="2" s="1"/>
  <c r="E189" i="1"/>
  <c r="E173" i="1"/>
  <c r="F16" i="2" s="1"/>
  <c r="G16" i="2" s="1"/>
  <c r="E172" i="1"/>
  <c r="E156" i="1"/>
  <c r="F15" i="2" s="1"/>
  <c r="G15" i="2" s="1"/>
  <c r="E155" i="1"/>
  <c r="H15" i="2" s="1"/>
  <c r="I15" i="2" s="1"/>
  <c r="E139" i="1"/>
  <c r="F14" i="2" s="1"/>
  <c r="G14" i="2" s="1"/>
  <c r="E138" i="1"/>
  <c r="E122" i="1"/>
  <c r="F13" i="2" s="1"/>
  <c r="G13" i="2" s="1"/>
  <c r="E121" i="1"/>
  <c r="E105" i="1"/>
  <c r="F12" i="2" s="1"/>
  <c r="G12" i="2" s="1"/>
  <c r="E104" i="1"/>
  <c r="E88" i="1"/>
  <c r="F11" i="2" s="1"/>
  <c r="G11" i="2" s="1"/>
  <c r="E87" i="1"/>
  <c r="H11" i="2" s="1"/>
  <c r="I11" i="2" s="1"/>
  <c r="E71" i="1"/>
  <c r="F10" i="2" s="1"/>
  <c r="G10" i="2" s="1"/>
  <c r="K14" i="3" s="1"/>
  <c r="E70" i="1"/>
  <c r="E37" i="1"/>
  <c r="F8" i="2" s="1"/>
  <c r="G8" i="2" s="1"/>
  <c r="E36" i="1"/>
  <c r="H8" i="2"/>
  <c r="I8" i="2" s="1"/>
  <c r="E54" i="1"/>
  <c r="F9" i="2" s="1"/>
  <c r="G9" i="2" s="1"/>
  <c r="E53" i="1"/>
  <c r="J53" i="1" s="1"/>
  <c r="H9" i="2"/>
  <c r="I9" i="2" s="1"/>
  <c r="E19" i="1"/>
  <c r="H7" i="2" s="1"/>
  <c r="I7" i="2" s="1"/>
  <c r="E20" i="1"/>
  <c r="D7" i="10"/>
  <c r="J9" i="10" s="1"/>
  <c r="L9" i="10" s="1"/>
  <c r="L12" i="10" s="1"/>
  <c r="L7" i="10"/>
  <c r="R7" i="10"/>
  <c r="X7" i="10"/>
  <c r="D9" i="10"/>
  <c r="D10" i="10" s="1"/>
  <c r="D12" i="10" s="1"/>
  <c r="R9" i="10"/>
  <c r="R12" i="10" s="1"/>
  <c r="X9" i="10"/>
  <c r="X12" i="10" s="1"/>
  <c r="H19" i="1"/>
  <c r="C225" i="1"/>
  <c r="C224" i="1"/>
  <c r="E224" i="1"/>
  <c r="C223" i="1"/>
  <c r="E223" i="1" s="1"/>
  <c r="J223" i="1" s="1"/>
  <c r="C222" i="1"/>
  <c r="E222" i="1"/>
  <c r="J222" i="1" s="1"/>
  <c r="C221" i="1"/>
  <c r="E221" i="1" s="1"/>
  <c r="J221" i="1" s="1"/>
  <c r="C220" i="1"/>
  <c r="E220" i="1"/>
  <c r="C219" i="1"/>
  <c r="E219" i="1" s="1"/>
  <c r="J219" i="1" s="1"/>
  <c r="C218" i="1"/>
  <c r="E218" i="1"/>
  <c r="C217" i="1"/>
  <c r="E217" i="1" s="1"/>
  <c r="C215" i="1"/>
  <c r="H215" i="1"/>
  <c r="H223" i="1"/>
  <c r="H224" i="1"/>
  <c r="H198" i="1"/>
  <c r="B19" i="7" s="1"/>
  <c r="D19" i="7" s="1"/>
  <c r="F19" i="7" s="1"/>
  <c r="F23" i="14" s="1"/>
  <c r="H181" i="1"/>
  <c r="H164" i="1"/>
  <c r="H147" i="1"/>
  <c r="H130" i="1"/>
  <c r="B15" i="7" s="1"/>
  <c r="D15" i="7" s="1"/>
  <c r="F15" i="7" s="1"/>
  <c r="F17" i="14" s="1"/>
  <c r="H113" i="1"/>
  <c r="B14" i="7" s="1"/>
  <c r="H96" i="1"/>
  <c r="H79" i="1"/>
  <c r="H62" i="1"/>
  <c r="H45" i="1"/>
  <c r="B10" i="7" s="1"/>
  <c r="H28" i="1"/>
  <c r="H11" i="1"/>
  <c r="J224" i="1"/>
  <c r="J220" i="1"/>
  <c r="C214" i="1"/>
  <c r="J214" i="1" s="1"/>
  <c r="J207" i="1"/>
  <c r="H207" i="1"/>
  <c r="H206" i="1"/>
  <c r="J205" i="1"/>
  <c r="J204" i="1"/>
  <c r="J203" i="1"/>
  <c r="J202" i="1"/>
  <c r="J197" i="1"/>
  <c r="J190" i="1"/>
  <c r="H190" i="1"/>
  <c r="H189" i="1"/>
  <c r="J188" i="1"/>
  <c r="J187" i="1"/>
  <c r="J186" i="1"/>
  <c r="J185" i="1"/>
  <c r="J180" i="1"/>
  <c r="J173" i="1"/>
  <c r="H173" i="1"/>
  <c r="H172" i="1"/>
  <c r="B17" i="7" s="1"/>
  <c r="J171" i="1"/>
  <c r="J170" i="1"/>
  <c r="J169" i="1"/>
  <c r="J168" i="1"/>
  <c r="J163" i="1"/>
  <c r="J156" i="1"/>
  <c r="H156" i="1"/>
  <c r="J155" i="1"/>
  <c r="H155" i="1"/>
  <c r="J153" i="1"/>
  <c r="J152" i="1"/>
  <c r="J151" i="1"/>
  <c r="J146" i="1"/>
  <c r="J139" i="1"/>
  <c r="H139" i="1"/>
  <c r="H138" i="1"/>
  <c r="J136" i="1"/>
  <c r="J134" i="1"/>
  <c r="J129" i="1"/>
  <c r="J122" i="1"/>
  <c r="H122" i="1"/>
  <c r="H121" i="1"/>
  <c r="J120" i="1"/>
  <c r="J119" i="1"/>
  <c r="J117" i="1"/>
  <c r="J112" i="1"/>
  <c r="J105" i="1"/>
  <c r="H105" i="1"/>
  <c r="H104" i="1"/>
  <c r="B13" i="7" s="1"/>
  <c r="D13" i="7" s="1"/>
  <c r="F13" i="7" s="1"/>
  <c r="F13" i="14" s="1"/>
  <c r="J103" i="1"/>
  <c r="J100" i="1"/>
  <c r="J95" i="1"/>
  <c r="J88" i="1"/>
  <c r="H88" i="1"/>
  <c r="J87" i="1"/>
  <c r="H87" i="1"/>
  <c r="B12" i="7" s="1"/>
  <c r="J86" i="1"/>
  <c r="J84" i="1"/>
  <c r="J78" i="1"/>
  <c r="J71" i="1"/>
  <c r="H71" i="1"/>
  <c r="H70" i="1"/>
  <c r="J69" i="1"/>
  <c r="J68" i="1"/>
  <c r="J61" i="1"/>
  <c r="J54" i="1"/>
  <c r="H54" i="1"/>
  <c r="H53" i="1"/>
  <c r="J52" i="1"/>
  <c r="J51" i="1"/>
  <c r="J50" i="1"/>
  <c r="J44" i="1"/>
  <c r="J37" i="1"/>
  <c r="H37" i="1"/>
  <c r="J36" i="1"/>
  <c r="H36" i="1"/>
  <c r="B9" i="7" s="1"/>
  <c r="D9" i="7" s="1"/>
  <c r="J35" i="1"/>
  <c r="J34" i="1"/>
  <c r="J33" i="1"/>
  <c r="J32" i="1"/>
  <c r="J27" i="1"/>
  <c r="E8" i="15"/>
  <c r="F8" i="15"/>
  <c r="E9" i="15"/>
  <c r="F9" i="15" s="1"/>
  <c r="E10" i="15"/>
  <c r="F10" i="15"/>
  <c r="E11" i="15"/>
  <c r="F11" i="15" s="1"/>
  <c r="E12" i="15"/>
  <c r="F12" i="15"/>
  <c r="E13" i="15"/>
  <c r="F13" i="15" s="1"/>
  <c r="A1" i="1"/>
  <c r="C1" i="15"/>
  <c r="A2" i="1"/>
  <c r="C2" i="15" s="1"/>
  <c r="A3" i="1"/>
  <c r="C3" i="15"/>
  <c r="G4" i="15"/>
  <c r="G1" i="14"/>
  <c r="B4" i="14"/>
  <c r="B3" i="14"/>
  <c r="B2" i="14"/>
  <c r="B1" i="14"/>
  <c r="C9" i="7"/>
  <c r="D10" i="7"/>
  <c r="F10" i="7" s="1"/>
  <c r="F8" i="14" s="1"/>
  <c r="C10" i="7"/>
  <c r="E10" i="7" s="1"/>
  <c r="C11" i="7"/>
  <c r="E11" i="7" s="1"/>
  <c r="D12" i="7"/>
  <c r="C12" i="7"/>
  <c r="E12" i="7" s="1"/>
  <c r="C13" i="7"/>
  <c r="E13" i="7" s="1"/>
  <c r="D14" i="7"/>
  <c r="F14" i="7" s="1"/>
  <c r="F16" i="14" s="1"/>
  <c r="C14" i="7"/>
  <c r="E14" i="7" s="1"/>
  <c r="C15" i="7"/>
  <c r="E15" i="7" s="1"/>
  <c r="B16" i="7"/>
  <c r="D16" i="7" s="1"/>
  <c r="F16" i="7" s="1"/>
  <c r="F18" i="14" s="1"/>
  <c r="C16" i="7"/>
  <c r="E16" i="7"/>
  <c r="D17" i="7"/>
  <c r="F17" i="7" s="1"/>
  <c r="F21" i="14" s="1"/>
  <c r="C17" i="7"/>
  <c r="E17" i="7" s="1"/>
  <c r="B18" i="7"/>
  <c r="D18" i="7" s="1"/>
  <c r="F18" i="7" s="1"/>
  <c r="F22" i="14" s="1"/>
  <c r="C18" i="7"/>
  <c r="E18" i="7"/>
  <c r="C19" i="7"/>
  <c r="E19" i="7" s="1"/>
  <c r="C8" i="7"/>
  <c r="E8" i="7" s="1"/>
  <c r="J17" i="1"/>
  <c r="A7" i="11"/>
  <c r="E26" i="11"/>
  <c r="E27" i="11"/>
  <c r="E24" i="11"/>
  <c r="E25" i="11"/>
  <c r="A5" i="11"/>
  <c r="A4" i="11"/>
  <c r="A3" i="11"/>
  <c r="D13" i="6"/>
  <c r="D6" i="6"/>
  <c r="D14" i="6"/>
  <c r="D15" i="6"/>
  <c r="D16" i="6"/>
  <c r="D17" i="6"/>
  <c r="D19" i="6"/>
  <c r="D20" i="6"/>
  <c r="D21" i="6"/>
  <c r="G4" i="7"/>
  <c r="B2" i="7"/>
  <c r="L2" i="3"/>
  <c r="P6" i="3"/>
  <c r="B4" i="3"/>
  <c r="B3" i="3"/>
  <c r="B2" i="3"/>
  <c r="F1" i="2"/>
  <c r="B2" i="2"/>
  <c r="B1" i="2"/>
  <c r="B3" i="2"/>
  <c r="A1" i="2"/>
  <c r="M10" i="2"/>
  <c r="M18" i="2"/>
  <c r="M17" i="2"/>
  <c r="M16" i="2"/>
  <c r="M15" i="2"/>
  <c r="M14" i="2"/>
  <c r="M13" i="2"/>
  <c r="M12" i="2"/>
  <c r="M11" i="2"/>
  <c r="M9" i="2"/>
  <c r="M8" i="2"/>
  <c r="M7" i="2"/>
  <c r="C211" i="1"/>
  <c r="C212" i="1"/>
  <c r="C213" i="1"/>
  <c r="C216" i="1"/>
  <c r="C226" i="1"/>
  <c r="D210" i="1"/>
  <c r="C4" i="1"/>
  <c r="J10" i="1"/>
  <c r="J19" i="1"/>
  <c r="J18" i="1"/>
  <c r="J16" i="1"/>
  <c r="B1" i="7"/>
  <c r="B3" i="7"/>
  <c r="K19" i="3"/>
  <c r="F12" i="7"/>
  <c r="F12" i="14" s="1"/>
  <c r="M19" i="2"/>
  <c r="M9" i="3"/>
  <c r="E228" i="1"/>
  <c r="E11" i="2" l="1"/>
  <c r="J11" i="2"/>
  <c r="K15" i="3"/>
  <c r="K16" i="3"/>
  <c r="K25" i="3"/>
  <c r="K26" i="3" s="1"/>
  <c r="E10" i="3"/>
  <c r="E11" i="3"/>
  <c r="C3" i="6"/>
  <c r="D3" i="6" s="1"/>
  <c r="H17" i="2"/>
  <c r="I17" i="2" s="1"/>
  <c r="J189" i="1"/>
  <c r="D10" i="2"/>
  <c r="E10" i="2" s="1"/>
  <c r="D16" i="2"/>
  <c r="H12" i="2"/>
  <c r="I12" i="2" s="1"/>
  <c r="J104" i="1"/>
  <c r="H16" i="2"/>
  <c r="I16" i="2" s="1"/>
  <c r="J172" i="1"/>
  <c r="J8" i="2"/>
  <c r="C8" i="2"/>
  <c r="K8" i="2" s="1"/>
  <c r="G14" i="3"/>
  <c r="E17" i="2"/>
  <c r="K17" i="2" s="1"/>
  <c r="B7" i="2"/>
  <c r="B11" i="7"/>
  <c r="D11" i="7" s="1"/>
  <c r="F11" i="7" s="1"/>
  <c r="F11" i="14" s="1"/>
  <c r="F7" i="2"/>
  <c r="J20" i="1"/>
  <c r="H20" i="1"/>
  <c r="B8" i="7" s="1"/>
  <c r="E35" i="11"/>
  <c r="E36" i="11" s="1"/>
  <c r="J228" i="1"/>
  <c r="E9" i="7"/>
  <c r="E20" i="7" s="1"/>
  <c r="C20" i="7"/>
  <c r="F14" i="15"/>
  <c r="F6" i="14" s="1"/>
  <c r="J10" i="2"/>
  <c r="J14" i="2"/>
  <c r="B9" i="2"/>
  <c r="J49" i="1"/>
  <c r="D12" i="2"/>
  <c r="C13" i="2"/>
  <c r="G24" i="3"/>
  <c r="K11" i="2"/>
  <c r="H13" i="2"/>
  <c r="I13" i="2" s="1"/>
  <c r="J121" i="1"/>
  <c r="M10" i="3"/>
  <c r="M11" i="3" s="1"/>
  <c r="K20" i="3"/>
  <c r="K21" i="3" s="1"/>
  <c r="E33" i="11"/>
  <c r="H228" i="1"/>
  <c r="H10" i="2"/>
  <c r="J70" i="1"/>
  <c r="H14" i="2"/>
  <c r="I14" i="2" s="1"/>
  <c r="K14" i="2" s="1"/>
  <c r="J138" i="1"/>
  <c r="H18" i="2"/>
  <c r="I18" i="2" s="1"/>
  <c r="K18" i="2" s="1"/>
  <c r="J206" i="1"/>
  <c r="D13" i="2"/>
  <c r="E13" i="2" s="1"/>
  <c r="D15" i="2"/>
  <c r="J66" i="1"/>
  <c r="G25" i="3" l="1"/>
  <c r="G26" i="3" s="1"/>
  <c r="G7" i="2"/>
  <c r="F19" i="2"/>
  <c r="J16" i="2"/>
  <c r="E16" i="2"/>
  <c r="E12" i="2"/>
  <c r="K12" i="2" s="1"/>
  <c r="J12" i="2"/>
  <c r="J13" i="2"/>
  <c r="D19" i="2"/>
  <c r="J9" i="2"/>
  <c r="C9" i="2"/>
  <c r="K9" i="2" s="1"/>
  <c r="G15" i="3"/>
  <c r="G16" i="3" s="1"/>
  <c r="M24" i="3"/>
  <c r="C4" i="6"/>
  <c r="D4" i="6" s="1"/>
  <c r="D5" i="6"/>
  <c r="D7" i="6" s="1"/>
  <c r="F9" i="7"/>
  <c r="F7" i="14" s="1"/>
  <c r="E34" i="11"/>
  <c r="E39" i="11" s="1"/>
  <c r="E38" i="11"/>
  <c r="E15" i="2"/>
  <c r="K15" i="2" s="1"/>
  <c r="J15" i="2"/>
  <c r="G19" i="3"/>
  <c r="K13" i="2"/>
  <c r="I10" i="2"/>
  <c r="H19" i="2"/>
  <c r="M19" i="3"/>
  <c r="J18" i="2"/>
  <c r="B20" i="7"/>
  <c r="D8" i="7"/>
  <c r="C7" i="2"/>
  <c r="J7" i="2"/>
  <c r="B19" i="2"/>
  <c r="E14" i="3"/>
  <c r="E19" i="2"/>
  <c r="J17" i="2"/>
  <c r="G20" i="3" l="1"/>
  <c r="G21" i="3"/>
  <c r="D20" i="7"/>
  <c r="F8" i="7"/>
  <c r="G9" i="3"/>
  <c r="K7" i="2"/>
  <c r="C19" i="2"/>
  <c r="B20" i="2" s="1"/>
  <c r="M20" i="3"/>
  <c r="M21" i="3" s="1"/>
  <c r="R21" i="3" s="1"/>
  <c r="F19" i="14" s="1"/>
  <c r="C8" i="6"/>
  <c r="D8" i="6" s="1"/>
  <c r="D29" i="6" s="1"/>
  <c r="D12" i="6"/>
  <c r="D22" i="6" s="1"/>
  <c r="E16" i="3"/>
  <c r="P16" i="3" s="1"/>
  <c r="F15" i="14" s="1"/>
  <c r="E15" i="3"/>
  <c r="H20" i="2"/>
  <c r="F20" i="2"/>
  <c r="M14" i="3"/>
  <c r="I19" i="2"/>
  <c r="K10" i="2"/>
  <c r="M25" i="3"/>
  <c r="M26" i="3"/>
  <c r="R26" i="3" s="1"/>
  <c r="F24" i="14" s="1"/>
  <c r="G19" i="2"/>
  <c r="K9" i="3"/>
  <c r="E19" i="3"/>
  <c r="J19" i="2"/>
  <c r="E41" i="11"/>
  <c r="D20" i="2"/>
  <c r="E24" i="3"/>
  <c r="K16" i="2"/>
  <c r="E25" i="3" l="1"/>
  <c r="E26" i="3"/>
  <c r="P26" i="3" s="1"/>
  <c r="F25" i="14" s="1"/>
  <c r="F5" i="14"/>
  <c r="F20" i="7"/>
  <c r="K10" i="3"/>
  <c r="K11" i="3" s="1"/>
  <c r="R11" i="3" s="1"/>
  <c r="F9" i="14" s="1"/>
  <c r="K19" i="2"/>
  <c r="E20" i="3"/>
  <c r="E21" i="3" s="1"/>
  <c r="P21" i="3" s="1"/>
  <c r="F20" i="14" s="1"/>
  <c r="M15" i="3"/>
  <c r="M16" i="3"/>
  <c r="R16" i="3" s="1"/>
  <c r="F14" i="14" s="1"/>
  <c r="D23" i="6"/>
  <c r="D24" i="6" s="1"/>
  <c r="C25" i="6" s="1"/>
  <c r="D25" i="6" s="1"/>
  <c r="D37" i="6" s="1"/>
  <c r="D32" i="6"/>
  <c r="D30" i="6"/>
  <c r="J20" i="2"/>
  <c r="G10" i="3"/>
  <c r="G11" i="3" s="1"/>
  <c r="P11" i="3" s="1"/>
  <c r="F10" i="14" s="1"/>
  <c r="D38" i="6" l="1"/>
  <c r="D4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Tarcisio</author>
    <author>PROPRIETARIO</author>
  </authors>
  <commentList>
    <comment ref="C1" authorId="0" shapeId="0" xr:uid="{00000000-0006-0000-0000-000001000000}">
      <text>
        <r>
          <rPr>
            <b/>
            <sz val="8"/>
            <color indexed="81"/>
            <rFont val="Tahoma"/>
            <family val="2"/>
          </rPr>
          <t>Digitare il nome del Circolo</t>
        </r>
      </text>
    </comment>
    <comment ref="B2" authorId="0" shapeId="0" xr:uid="{00000000-0006-0000-0000-000002000000}">
      <text>
        <r>
          <rPr>
            <b/>
            <sz val="8"/>
            <color rgb="FF000000"/>
            <rFont val="Tahoma"/>
            <family val="2"/>
          </rPr>
          <t>Indicare l'anno di riferimento</t>
        </r>
      </text>
    </comment>
    <comment ref="C2" authorId="0" shapeId="0" xr:uid="{00000000-0006-0000-0000-000003000000}">
      <text>
        <r>
          <rPr>
            <b/>
            <sz val="8"/>
            <color indexed="81"/>
            <rFont val="Tahoma"/>
            <family val="2"/>
          </rPr>
          <t>Indicare l'indirizzo del circolo</t>
        </r>
      </text>
    </comment>
    <comment ref="C3" authorId="0" shapeId="0" xr:uid="{00000000-0006-0000-0000-000004000000}">
      <text>
        <r>
          <rPr>
            <b/>
            <sz val="8"/>
            <color rgb="FF000000"/>
            <rFont val="Tahoma"/>
            <family val="2"/>
          </rPr>
          <t xml:space="preserve">Indicare 
</t>
        </r>
        <r>
          <rPr>
            <b/>
            <sz val="8"/>
            <color rgb="FF000000"/>
            <rFont val="Tahoma"/>
            <family val="2"/>
          </rPr>
          <t>CAP località e prov</t>
        </r>
      </text>
    </comment>
    <comment ref="C4" authorId="1" shapeId="0" xr:uid="{00000000-0006-0000-0000-000005000000}">
      <text>
        <r>
          <rPr>
            <b/>
            <sz val="8"/>
            <color indexed="81"/>
            <rFont val="Tahoma"/>
            <family val="2"/>
          </rPr>
          <t>Inserire qui la partita IVA del Circolo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Tarcisio Verdari</author>
    <author>Tarcisio</author>
    <author>PROPRIETARIO</author>
  </authors>
  <commentList>
    <comment ref="A1" authorId="0" shapeId="0" xr:uid="{00000000-0006-0000-0100-000001000000}">
      <text>
        <r>
          <rPr>
            <b/>
            <sz val="8"/>
            <color indexed="81"/>
            <rFont val="Tahoma"/>
            <family val="2"/>
          </rPr>
          <t>I dati anagrafici vanno inseriti nello spazio previsto all'inizio della scheda "Note"</t>
        </r>
      </text>
    </comment>
    <comment ref="B7" authorId="1" shapeId="0" xr:uid="{00000000-0006-0000-0100-000002000000}">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7" authorId="2" shapeId="0" xr:uid="{00000000-0006-0000-0100-000003000000}">
      <text>
        <r>
          <rPr>
            <b/>
            <sz val="8"/>
            <color indexed="81"/>
            <rFont val="Tahoma"/>
            <family val="2"/>
          </rPr>
          <t>Titolo di 
esenzione:
DPR 633/72
articolo 4
comma 4</t>
        </r>
      </text>
    </comment>
    <comment ref="J7" authorId="2" shapeId="0" xr:uid="{00000000-0006-0000-0100-000004000000}">
      <text>
        <r>
          <rPr>
            <b/>
            <sz val="8"/>
            <color indexed="81"/>
            <rFont val="Tahoma"/>
            <family val="2"/>
          </rPr>
          <t>Titolo di 
esenzione:
DPR 917/86
articolo 148
comma 1</t>
        </r>
      </text>
    </comment>
    <comment ref="B8" authorId="1" shapeId="0" xr:uid="{00000000-0006-0000-0100-000005000000}">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8" authorId="2" shapeId="0" xr:uid="{00000000-0006-0000-0100-000006000000}">
      <text>
        <r>
          <rPr>
            <b/>
            <sz val="8"/>
            <color indexed="81"/>
            <rFont val="Tahoma"/>
            <family val="2"/>
          </rPr>
          <t>Titolo di 
esenzione:
DPR 633/72
articolo 4
commi 6 e 7</t>
        </r>
      </text>
    </comment>
    <comment ref="J8" authorId="2" shapeId="0" xr:uid="{00000000-0006-0000-0100-000007000000}">
      <text>
        <r>
          <rPr>
            <b/>
            <sz val="8"/>
            <color indexed="81"/>
            <rFont val="Tahoma"/>
            <family val="2"/>
          </rPr>
          <t>Titolo di 
esenzione:
DPR  917/86
articolo 148
comma 5</t>
        </r>
      </text>
    </comment>
    <comment ref="B9" authorId="1" shapeId="0" xr:uid="{00000000-0006-0000-0100-000008000000}">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9" authorId="2" shapeId="0" xr:uid="{00000000-0006-0000-0100-000009000000}">
      <text>
        <r>
          <rPr>
            <b/>
            <sz val="8"/>
            <color indexed="81"/>
            <rFont val="Tahoma"/>
            <family val="2"/>
          </rPr>
          <t>Titolo di 
esenzione:
DPR 633/72
articolo 4
comma 4</t>
        </r>
      </text>
    </comment>
    <comment ref="J9" authorId="2" shapeId="0" xr:uid="{00000000-0006-0000-0100-00000A000000}">
      <text>
        <r>
          <rPr>
            <b/>
            <sz val="8"/>
            <color indexed="81"/>
            <rFont val="Tahoma"/>
            <family val="2"/>
          </rPr>
          <t>Titolo di 
esenzione:
DPR 917/86
articolo 148
comma 3</t>
        </r>
      </text>
    </comment>
    <comment ref="B10" authorId="1" shapeId="0" xr:uid="{00000000-0006-0000-0100-00000B000000}">
      <text>
        <r>
          <rPr>
            <sz val="8"/>
            <color indexed="81"/>
            <rFont val="Tahoma"/>
            <family val="2"/>
          </rPr>
          <t>4.
Inserire in questo rigo 
gli introiti derivanti 
da attività occasionali svolte dal Circolo
nei confronti di terzi non tesserati</t>
        </r>
      </text>
    </comment>
    <comment ref="E10" authorId="2" shapeId="0" xr:uid="{00000000-0006-0000-0100-00000C000000}">
      <text>
        <r>
          <rPr>
            <b/>
            <sz val="8"/>
            <color indexed="81"/>
            <rFont val="Tahoma"/>
            <family val="2"/>
          </rPr>
          <t>Titolo di 
esenzione:
DPR 633/72
articolo 4
comma 4</t>
        </r>
      </text>
    </comment>
    <comment ref="B11" authorId="1" shapeId="0" xr:uid="{00000000-0006-0000-0100-00000D000000}">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11" authorId="2" shapeId="0" xr:uid="{00000000-0006-0000-0100-00000E000000}">
      <text>
        <r>
          <rPr>
            <b/>
            <sz val="8"/>
            <color indexed="81"/>
            <rFont val="Tahoma"/>
            <family val="2"/>
          </rPr>
          <t>Titolo di 
esenzione:
DPR 633/72
articolo 4
comma 4</t>
        </r>
      </text>
    </comment>
    <comment ref="I11" authorId="2" shapeId="0" xr:uid="{00000000-0006-0000-0100-00000F000000}">
      <text>
        <r>
          <rPr>
            <b/>
            <sz val="8"/>
            <color indexed="81"/>
            <rFont val="Tahoma"/>
            <family val="2"/>
          </rPr>
          <t>Sulle attività istituzionali (ricreative) l'IVA non è dovuta, e l'ISI si calcola sull'intero ammontare</t>
        </r>
      </text>
    </comment>
    <comment ref="J11" authorId="2" shapeId="0" xr:uid="{00000000-0006-0000-0100-000010000000}">
      <text>
        <r>
          <rPr>
            <b/>
            <sz val="8"/>
            <color indexed="81"/>
            <rFont val="Tahoma"/>
            <family val="2"/>
          </rPr>
          <t>Titolo di 
esenzione:
DPR 917/86
articolo 148
comma 3</t>
        </r>
      </text>
    </comment>
    <comment ref="B12" authorId="1" shapeId="0" xr:uid="{00000000-0006-0000-0100-000011000000}">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12" authorId="2" shapeId="0" xr:uid="{00000000-0006-0000-0100-000012000000}">
      <text>
        <r>
          <rPr>
            <b/>
            <sz val="8"/>
            <color indexed="81"/>
            <rFont val="Tahoma"/>
            <family val="2"/>
          </rPr>
          <t>Titolo di 
esenzione:
DPR 633/72
articolo 4
comma 4</t>
        </r>
      </text>
    </comment>
    <comment ref="I12" authorId="2" shapeId="0" xr:uid="{00000000-0006-0000-0100-000013000000}">
      <text>
        <r>
          <rPr>
            <b/>
            <sz val="8"/>
            <color indexed="81"/>
            <rFont val="Tahoma"/>
            <family val="2"/>
          </rPr>
          <t>L'ISI 
si versa una volta all'anno su base forfetaria.
Vedasi foglio
"ISI su apparecchi"</t>
        </r>
      </text>
    </comment>
    <comment ref="J12" authorId="2" shapeId="0" xr:uid="{00000000-0006-0000-0100-000014000000}">
      <text>
        <r>
          <rPr>
            <b/>
            <sz val="8"/>
            <color indexed="81"/>
            <rFont val="Tahoma"/>
            <family val="2"/>
          </rPr>
          <t>Titolo di 
esenzione:
DPR 917/86
articolo 148
comma 3</t>
        </r>
      </text>
    </comment>
    <comment ref="B13" authorId="1" shapeId="0" xr:uid="{00000000-0006-0000-0100-000015000000}">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13" authorId="2" shapeId="0" xr:uid="{00000000-0006-0000-0100-000016000000}">
      <text>
        <r>
          <rPr>
            <b/>
            <sz val="8"/>
            <color indexed="81"/>
            <rFont val="Tahoma"/>
            <family val="2"/>
          </rPr>
          <t>Le attività 
turistico 
ricettive, 
anche 
verso soci 
tesserati, 
sono 
considerate commerciali 
solo ai fini
IVA</t>
        </r>
      </text>
    </comment>
    <comment ref="J13" authorId="2" shapeId="0" xr:uid="{00000000-0006-0000-0100-000017000000}">
      <text>
        <r>
          <rPr>
            <b/>
            <sz val="8"/>
            <color indexed="81"/>
            <rFont val="Tahoma"/>
            <family val="2"/>
          </rPr>
          <t>Titolo di 
esenzione:
DPR  917/86
articolo 148
comma 5</t>
        </r>
      </text>
    </comment>
    <comment ref="B14" authorId="1" shapeId="0" xr:uid="{00000000-0006-0000-0100-000018000000}">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14" authorId="2" shapeId="0" xr:uid="{00000000-0006-0000-0100-000019000000}">
      <text>
        <r>
          <rPr>
            <b/>
            <sz val="8"/>
            <color indexed="81"/>
            <rFont val="Tahoma"/>
            <family val="2"/>
          </rPr>
          <t>Le attività 
turistico 
ricettive, 
anche 
verso soci 
tesserati, 
sono 
considerate commerciali 
solo ai fini 
IVA</t>
        </r>
      </text>
    </comment>
    <comment ref="J14" authorId="2" shapeId="0" xr:uid="{00000000-0006-0000-0100-00001A000000}">
      <text>
        <r>
          <rPr>
            <b/>
            <sz val="8"/>
            <color indexed="81"/>
            <rFont val="Tahoma"/>
            <family val="2"/>
          </rPr>
          <t>Titolo di 
esenzione:
DPR  917/86
articolo 148
comma 5</t>
        </r>
      </text>
    </comment>
    <comment ref="B15" authorId="1" shapeId="0" xr:uid="{00000000-0006-0000-0100-00001B000000}">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16" authorId="1" shapeId="0" xr:uid="{00000000-0006-0000-0100-00001C000000}">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7" authorId="1" shapeId="0" xr:uid="{00000000-0006-0000-0100-00001D000000}">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8" authorId="1" shapeId="0" xr:uid="{00000000-0006-0000-0100-00001E000000}">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19" authorId="0" shapeId="0" xr:uid="{00000000-0006-0000-0100-00001F00000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19" authorId="0" shapeId="0" xr:uid="{00000000-0006-0000-0100-000020000000}">
      <text>
        <r>
          <rPr>
            <sz val="8"/>
            <color indexed="81"/>
            <rFont val="Tahoma"/>
            <family val="2"/>
          </rPr>
          <t>L'introito, al netto dell'IVA, è assoggettato a Imposta sugli intrattenimenti.</t>
        </r>
      </text>
    </comment>
    <comment ref="B20" authorId="1" shapeId="0" xr:uid="{00000000-0006-0000-0100-000021000000}">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20" authorId="0" shapeId="0" xr:uid="{00000000-0006-0000-0100-000022000000}">
      <text>
        <r>
          <rPr>
            <sz val="8"/>
            <color indexed="81"/>
            <rFont val="Tahoma"/>
            <family val="2"/>
          </rPr>
          <t>L'introito, al netto dell'IVA, è assoggettato a Imposta sugli intrattenimenti.</t>
        </r>
      </text>
    </comment>
    <comment ref="B21" authorId="1" shapeId="0" xr:uid="{00000000-0006-0000-0100-000023000000}">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22" authorId="1" shapeId="0" xr:uid="{00000000-0006-0000-0100-000024000000}">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22" authorId="2" shapeId="0" xr:uid="{00000000-0006-0000-0100-000025000000}">
      <text>
        <r>
          <rPr>
            <b/>
            <sz val="8"/>
            <color indexed="81"/>
            <rFont val="Tahoma"/>
            <family val="2"/>
          </rPr>
          <t>Titolo di 
esenzione:
DL 460/87
articolo 2
comma 2</t>
        </r>
      </text>
    </comment>
    <comment ref="H22" authorId="2" shapeId="0" xr:uid="{00000000-0006-0000-0100-000026000000}">
      <text>
        <r>
          <rPr>
            <b/>
            <sz val="8"/>
            <color indexed="81"/>
            <rFont val="Tahoma"/>
            <family val="2"/>
          </rPr>
          <t>Titolo di 
esenzione:
DL 460/87
articolo 2
comma 2</t>
        </r>
      </text>
    </comment>
    <comment ref="J22" authorId="2" shapeId="0" xr:uid="{00000000-0006-0000-0100-000027000000}">
      <text>
        <r>
          <rPr>
            <b/>
            <sz val="8"/>
            <color indexed="81"/>
            <rFont val="Tahoma"/>
            <family val="2"/>
          </rPr>
          <t>Titolo di 
esenzione:
DPR 917/86
articolo 143
comma 3, a)</t>
        </r>
      </text>
    </comment>
    <comment ref="B24" authorId="1" shapeId="0" xr:uid="{00000000-0006-0000-0100-000028000000}">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24" authorId="2" shapeId="0" xr:uid="{00000000-0006-0000-0100-000029000000}">
      <text>
        <r>
          <rPr>
            <b/>
            <sz val="8"/>
            <color indexed="81"/>
            <rFont val="Tahoma"/>
            <family val="2"/>
          </rPr>
          <t>Titolo di 
esenzione:
DPR 633/72
articolo 4
comma 4</t>
        </r>
      </text>
    </comment>
    <comment ref="J24" authorId="2" shapeId="0" xr:uid="{00000000-0006-0000-0100-00002A000000}">
      <text>
        <r>
          <rPr>
            <b/>
            <sz val="8"/>
            <color indexed="81"/>
            <rFont val="Tahoma"/>
            <family val="2"/>
          </rPr>
          <t>Titolo di 
esenzione:
DPR 917/86
articolo 148
comma 1</t>
        </r>
      </text>
    </comment>
    <comment ref="B25" authorId="1" shapeId="0" xr:uid="{00000000-0006-0000-0100-00002B000000}">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25" authorId="2" shapeId="0" xr:uid="{00000000-0006-0000-0100-00002C000000}">
      <text>
        <r>
          <rPr>
            <b/>
            <sz val="8"/>
            <color indexed="81"/>
            <rFont val="Tahoma"/>
            <family val="2"/>
          </rPr>
          <t>Titolo di 
esenzione:
DPR 633/72
articolo 4
commi 6 e 7</t>
        </r>
      </text>
    </comment>
    <comment ref="J25" authorId="2" shapeId="0" xr:uid="{00000000-0006-0000-0100-00002D000000}">
      <text>
        <r>
          <rPr>
            <b/>
            <sz val="8"/>
            <color indexed="81"/>
            <rFont val="Tahoma"/>
            <family val="2"/>
          </rPr>
          <t>Titolo di 
esenzione:
DPR  917/86
articolo 148
comma 5</t>
        </r>
      </text>
    </comment>
    <comment ref="B26" authorId="1" shapeId="0" xr:uid="{00000000-0006-0000-0100-00002E000000}">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26" authorId="2" shapeId="0" xr:uid="{00000000-0006-0000-0100-00002F000000}">
      <text>
        <r>
          <rPr>
            <b/>
            <sz val="8"/>
            <color indexed="81"/>
            <rFont val="Tahoma"/>
            <family val="2"/>
          </rPr>
          <t>Titolo di 
esenzione:
DPR 633/72
articolo 4
comma 4</t>
        </r>
      </text>
    </comment>
    <comment ref="J26" authorId="2" shapeId="0" xr:uid="{00000000-0006-0000-0100-000030000000}">
      <text>
        <r>
          <rPr>
            <b/>
            <sz val="8"/>
            <color indexed="81"/>
            <rFont val="Tahoma"/>
            <family val="2"/>
          </rPr>
          <t>Titolo di 
esenzione:
DPR 917/86
articolo 148
comma 3</t>
        </r>
      </text>
    </comment>
    <comment ref="B27" authorId="1" shapeId="0" xr:uid="{00000000-0006-0000-0100-000031000000}">
      <text>
        <r>
          <rPr>
            <sz val="8"/>
            <color indexed="81"/>
            <rFont val="Tahoma"/>
            <family val="2"/>
          </rPr>
          <t>4.
Inserire in questo rigo 
gli introiti derivanti 
da attività occasionali svolte dal Circolo
nei confronti di terzi non tesserati</t>
        </r>
      </text>
    </comment>
    <comment ref="E27" authorId="2" shapeId="0" xr:uid="{00000000-0006-0000-0100-000032000000}">
      <text>
        <r>
          <rPr>
            <b/>
            <sz val="8"/>
            <color indexed="81"/>
            <rFont val="Tahoma"/>
            <family val="2"/>
          </rPr>
          <t>Titolo di 
esenzione:
DPR 633/72
articolo 4
comma 4</t>
        </r>
      </text>
    </comment>
    <comment ref="B28" authorId="1" shapeId="0" xr:uid="{00000000-0006-0000-0100-000033000000}">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28" authorId="2" shapeId="0" xr:uid="{00000000-0006-0000-0100-000034000000}">
      <text>
        <r>
          <rPr>
            <b/>
            <sz val="8"/>
            <color indexed="81"/>
            <rFont val="Tahoma"/>
            <family val="2"/>
          </rPr>
          <t>Titolo di 
esenzione:
DPR 633/72
articolo 4
comma 4</t>
        </r>
      </text>
    </comment>
    <comment ref="I28" authorId="2" shapeId="0" xr:uid="{00000000-0006-0000-0100-000035000000}">
      <text>
        <r>
          <rPr>
            <b/>
            <sz val="8"/>
            <color indexed="81"/>
            <rFont val="Tahoma"/>
            <family val="2"/>
          </rPr>
          <t>Sulle attività istituzionali (ricreative) l'IVA non è dovuta, e l'ISI si calcola sull'intero ammontare</t>
        </r>
      </text>
    </comment>
    <comment ref="J28" authorId="2" shapeId="0" xr:uid="{00000000-0006-0000-0100-000036000000}">
      <text>
        <r>
          <rPr>
            <b/>
            <sz val="8"/>
            <color indexed="81"/>
            <rFont val="Tahoma"/>
            <family val="2"/>
          </rPr>
          <t>Titolo di 
esenzione:
DPR 917/86
articolo 148
comma 3</t>
        </r>
      </text>
    </comment>
    <comment ref="B29" authorId="1" shapeId="0" xr:uid="{00000000-0006-0000-0100-000037000000}">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29" authorId="2" shapeId="0" xr:uid="{00000000-0006-0000-0100-000038000000}">
      <text>
        <r>
          <rPr>
            <b/>
            <sz val="8"/>
            <color indexed="81"/>
            <rFont val="Tahoma"/>
            <family val="2"/>
          </rPr>
          <t>Titolo di 
esenzione:
DPR 633/72
articolo 4
comma 4</t>
        </r>
      </text>
    </comment>
    <comment ref="I29" authorId="2" shapeId="0" xr:uid="{00000000-0006-0000-0100-000039000000}">
      <text>
        <r>
          <rPr>
            <b/>
            <sz val="8"/>
            <color indexed="81"/>
            <rFont val="Tahoma"/>
            <family val="2"/>
          </rPr>
          <t>L'ISI 
si versa una volta all'anno su base forfetaria.
Vedasi foglio
"ISI su apparecchi"</t>
        </r>
      </text>
    </comment>
    <comment ref="J29" authorId="2" shapeId="0" xr:uid="{00000000-0006-0000-0100-00003A000000}">
      <text>
        <r>
          <rPr>
            <b/>
            <sz val="8"/>
            <color indexed="81"/>
            <rFont val="Tahoma"/>
            <family val="2"/>
          </rPr>
          <t>Titolo di 
esenzione:
DPR 917/86
articolo 148
comma 3</t>
        </r>
      </text>
    </comment>
    <comment ref="B30" authorId="1" shapeId="0" xr:uid="{00000000-0006-0000-0100-00003B000000}">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30" authorId="2" shapeId="0" xr:uid="{00000000-0006-0000-0100-00003C000000}">
      <text>
        <r>
          <rPr>
            <b/>
            <sz val="8"/>
            <color indexed="81"/>
            <rFont val="Tahoma"/>
            <family val="2"/>
          </rPr>
          <t>Le attività 
turistico 
ricettive, 
anche 
verso soci 
tesserati, 
sono 
considerate commerciali 
solo ai fini
IVA</t>
        </r>
      </text>
    </comment>
    <comment ref="J30" authorId="2" shapeId="0" xr:uid="{00000000-0006-0000-0100-00003D000000}">
      <text>
        <r>
          <rPr>
            <b/>
            <sz val="8"/>
            <color indexed="81"/>
            <rFont val="Tahoma"/>
            <family val="2"/>
          </rPr>
          <t>Titolo di 
esenzione:
DPR  917/86
articolo 148
comma 5</t>
        </r>
      </text>
    </comment>
    <comment ref="B31" authorId="1" shapeId="0" xr:uid="{00000000-0006-0000-0100-00003E000000}">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31" authorId="2" shapeId="0" xr:uid="{00000000-0006-0000-0100-00003F000000}">
      <text>
        <r>
          <rPr>
            <b/>
            <sz val="8"/>
            <color indexed="81"/>
            <rFont val="Tahoma"/>
            <family val="2"/>
          </rPr>
          <t>Le attività 
turistico 
ricettive, 
anche 
verso soci 
tesserati, 
sono 
considerate commerciali 
solo ai fini 
IVA</t>
        </r>
      </text>
    </comment>
    <comment ref="J31" authorId="2" shapeId="0" xr:uid="{00000000-0006-0000-0100-000040000000}">
      <text>
        <r>
          <rPr>
            <b/>
            <sz val="8"/>
            <color indexed="81"/>
            <rFont val="Tahoma"/>
            <family val="2"/>
          </rPr>
          <t>Titolo di 
esenzione:
DPR  917/86
articolo 148
comma 5</t>
        </r>
      </text>
    </comment>
    <comment ref="B32" authorId="1" shapeId="0" xr:uid="{00000000-0006-0000-0100-000041000000}">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33" authorId="1" shapeId="0" xr:uid="{00000000-0006-0000-0100-000042000000}">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34" authorId="1" shapeId="0" xr:uid="{00000000-0006-0000-0100-000043000000}">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35" authorId="1" shapeId="0" xr:uid="{00000000-0006-0000-0100-000044000000}">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36" authorId="0" shapeId="0" xr:uid="{00000000-0006-0000-0100-00004500000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36" authorId="0" shapeId="0" xr:uid="{00000000-0006-0000-0100-000046000000}">
      <text>
        <r>
          <rPr>
            <sz val="8"/>
            <color indexed="81"/>
            <rFont val="Tahoma"/>
            <family val="2"/>
          </rPr>
          <t>L'introito, al netto dell'IVA, è assoggettato a Imposta sugli intrattenimenti.</t>
        </r>
      </text>
    </comment>
    <comment ref="B37" authorId="1" shapeId="0" xr:uid="{00000000-0006-0000-0100-000047000000}">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37" authorId="0" shapeId="0" xr:uid="{00000000-0006-0000-0100-000048000000}">
      <text>
        <r>
          <rPr>
            <sz val="8"/>
            <color indexed="81"/>
            <rFont val="Tahoma"/>
            <family val="2"/>
          </rPr>
          <t>L'introito, al netto dell'IVA, è assoggettato a Imposta sugli intrattenimenti.</t>
        </r>
      </text>
    </comment>
    <comment ref="B38" authorId="1" shapeId="0" xr:uid="{00000000-0006-0000-0100-000049000000}">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39" authorId="1" shapeId="0" xr:uid="{00000000-0006-0000-0100-00004A000000}">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39" authorId="2" shapeId="0" xr:uid="{00000000-0006-0000-0100-00004B000000}">
      <text>
        <r>
          <rPr>
            <b/>
            <sz val="8"/>
            <color indexed="81"/>
            <rFont val="Tahoma"/>
            <family val="2"/>
          </rPr>
          <t>Titolo di 
esenzione:
DL 460/87
articolo 2
comma 2</t>
        </r>
      </text>
    </comment>
    <comment ref="H39" authorId="2" shapeId="0" xr:uid="{00000000-0006-0000-0100-00004C000000}">
      <text>
        <r>
          <rPr>
            <b/>
            <sz val="8"/>
            <color indexed="81"/>
            <rFont val="Tahoma"/>
            <family val="2"/>
          </rPr>
          <t>Titolo di 
esenzione:
DL 460/87
articolo 2
comma 2</t>
        </r>
      </text>
    </comment>
    <comment ref="J39" authorId="2" shapeId="0" xr:uid="{00000000-0006-0000-0100-00004D000000}">
      <text>
        <r>
          <rPr>
            <b/>
            <sz val="8"/>
            <color indexed="81"/>
            <rFont val="Tahoma"/>
            <family val="2"/>
          </rPr>
          <t>Titolo di 
esenzione:
DPR 917/86
articolo 143
comma 3, a)</t>
        </r>
      </text>
    </comment>
    <comment ref="B41" authorId="1" shapeId="0" xr:uid="{00000000-0006-0000-0100-00004E000000}">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41" authorId="2" shapeId="0" xr:uid="{00000000-0006-0000-0100-00004F000000}">
      <text>
        <r>
          <rPr>
            <b/>
            <sz val="8"/>
            <color indexed="81"/>
            <rFont val="Tahoma"/>
            <family val="2"/>
          </rPr>
          <t>Titolo di 
esenzione:
DPR 633/72
articolo 4
comma 4</t>
        </r>
      </text>
    </comment>
    <comment ref="J41" authorId="2" shapeId="0" xr:uid="{00000000-0006-0000-0100-000050000000}">
      <text>
        <r>
          <rPr>
            <b/>
            <sz val="8"/>
            <color indexed="81"/>
            <rFont val="Tahoma"/>
            <family val="2"/>
          </rPr>
          <t>Titolo di 
esenzione:
DPR 917/86
articolo 148
comma 1</t>
        </r>
      </text>
    </comment>
    <comment ref="B42" authorId="1" shapeId="0" xr:uid="{00000000-0006-0000-0100-000051000000}">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42" authorId="2" shapeId="0" xr:uid="{00000000-0006-0000-0100-000052000000}">
      <text>
        <r>
          <rPr>
            <b/>
            <sz val="8"/>
            <color indexed="81"/>
            <rFont val="Tahoma"/>
            <family val="2"/>
          </rPr>
          <t>Titolo di 
esenzione:
DPR 633/72
articolo 4
commi 6 e 7</t>
        </r>
      </text>
    </comment>
    <comment ref="J42" authorId="2" shapeId="0" xr:uid="{00000000-0006-0000-0100-000053000000}">
      <text>
        <r>
          <rPr>
            <b/>
            <sz val="8"/>
            <color indexed="81"/>
            <rFont val="Tahoma"/>
            <family val="2"/>
          </rPr>
          <t>Titolo di 
esenzione:
DPR  917/86
articolo 148
comma 5</t>
        </r>
      </text>
    </comment>
    <comment ref="B43" authorId="1" shapeId="0" xr:uid="{00000000-0006-0000-0100-000054000000}">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43" authorId="2" shapeId="0" xr:uid="{00000000-0006-0000-0100-000055000000}">
      <text>
        <r>
          <rPr>
            <b/>
            <sz val="8"/>
            <color indexed="81"/>
            <rFont val="Tahoma"/>
            <family val="2"/>
          </rPr>
          <t>Titolo di 
esenzione:
DPR 633/72
articolo 4
comma 4</t>
        </r>
      </text>
    </comment>
    <comment ref="J43" authorId="2" shapeId="0" xr:uid="{00000000-0006-0000-0100-000056000000}">
      <text>
        <r>
          <rPr>
            <b/>
            <sz val="8"/>
            <color indexed="81"/>
            <rFont val="Tahoma"/>
            <family val="2"/>
          </rPr>
          <t>Titolo di 
esenzione:
DPR 917/86
articolo 148
comma 3</t>
        </r>
      </text>
    </comment>
    <comment ref="B44" authorId="1" shapeId="0" xr:uid="{00000000-0006-0000-0100-000057000000}">
      <text>
        <r>
          <rPr>
            <sz val="8"/>
            <color indexed="81"/>
            <rFont val="Tahoma"/>
            <family val="2"/>
          </rPr>
          <t>4.
Inserire in questo rigo 
gli introiti derivanti 
da attività occasionali svolte dal Circolo
nei confronti di terzi non tesserati</t>
        </r>
      </text>
    </comment>
    <comment ref="E44" authorId="2" shapeId="0" xr:uid="{00000000-0006-0000-0100-000058000000}">
      <text>
        <r>
          <rPr>
            <b/>
            <sz val="8"/>
            <color indexed="81"/>
            <rFont val="Tahoma"/>
            <family val="2"/>
          </rPr>
          <t>Titolo di 
esenzione:
DPR 633/72
articolo 4
comma 4</t>
        </r>
      </text>
    </comment>
    <comment ref="B45" authorId="1" shapeId="0" xr:uid="{00000000-0006-0000-0100-000059000000}">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45" authorId="2" shapeId="0" xr:uid="{00000000-0006-0000-0100-00005A000000}">
      <text>
        <r>
          <rPr>
            <b/>
            <sz val="8"/>
            <color indexed="81"/>
            <rFont val="Tahoma"/>
            <family val="2"/>
          </rPr>
          <t>Titolo di 
esenzione:
DPR 633/72
articolo 4
comma 4</t>
        </r>
      </text>
    </comment>
    <comment ref="I45" authorId="2" shapeId="0" xr:uid="{00000000-0006-0000-0100-00005B000000}">
      <text>
        <r>
          <rPr>
            <b/>
            <sz val="8"/>
            <color indexed="81"/>
            <rFont val="Tahoma"/>
            <family val="2"/>
          </rPr>
          <t>Sulle attività istituzionali (ricreative) l'IVA non è dovuta, e l'ISI si calcola sull'intero ammontare</t>
        </r>
      </text>
    </comment>
    <comment ref="J45" authorId="2" shapeId="0" xr:uid="{00000000-0006-0000-0100-00005C000000}">
      <text>
        <r>
          <rPr>
            <b/>
            <sz val="8"/>
            <color indexed="81"/>
            <rFont val="Tahoma"/>
            <family val="2"/>
          </rPr>
          <t>Titolo di 
esenzione:
DPR 917/86
articolo 148
comma 3</t>
        </r>
      </text>
    </comment>
    <comment ref="B46" authorId="1" shapeId="0" xr:uid="{00000000-0006-0000-0100-00005D000000}">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46" authorId="2" shapeId="0" xr:uid="{00000000-0006-0000-0100-00005E000000}">
      <text>
        <r>
          <rPr>
            <b/>
            <sz val="8"/>
            <color indexed="81"/>
            <rFont val="Tahoma"/>
            <family val="2"/>
          </rPr>
          <t>Titolo di 
esenzione:
DPR 633/72
articolo 4
comma 4</t>
        </r>
      </text>
    </comment>
    <comment ref="I46" authorId="2" shapeId="0" xr:uid="{00000000-0006-0000-0100-00005F000000}">
      <text>
        <r>
          <rPr>
            <b/>
            <sz val="8"/>
            <color indexed="81"/>
            <rFont val="Tahoma"/>
            <family val="2"/>
          </rPr>
          <t>L'ISI 
si versa una volta all'anno su base forfetaria.
Vedasi foglio
"ISI su apparecchi"</t>
        </r>
      </text>
    </comment>
    <comment ref="J46" authorId="2" shapeId="0" xr:uid="{00000000-0006-0000-0100-000060000000}">
      <text>
        <r>
          <rPr>
            <b/>
            <sz val="8"/>
            <color indexed="81"/>
            <rFont val="Tahoma"/>
            <family val="2"/>
          </rPr>
          <t>Titolo di 
esenzione:
DPR 917/86
articolo 148
comma 3</t>
        </r>
      </text>
    </comment>
    <comment ref="B47" authorId="1" shapeId="0" xr:uid="{00000000-0006-0000-0100-000061000000}">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47" authorId="2" shapeId="0" xr:uid="{00000000-0006-0000-0100-000062000000}">
      <text>
        <r>
          <rPr>
            <b/>
            <sz val="8"/>
            <color indexed="81"/>
            <rFont val="Tahoma"/>
            <family val="2"/>
          </rPr>
          <t>Le attività 
turistico 
ricettive, 
anche 
verso soci 
tesserati, 
sono 
considerate commerciali 
solo ai fini
IVA</t>
        </r>
      </text>
    </comment>
    <comment ref="J47" authorId="2" shapeId="0" xr:uid="{00000000-0006-0000-0100-000063000000}">
      <text>
        <r>
          <rPr>
            <b/>
            <sz val="8"/>
            <color indexed="81"/>
            <rFont val="Tahoma"/>
            <family val="2"/>
          </rPr>
          <t>Titolo di 
esenzione:
DPR  917/86
articolo 148
comma 5</t>
        </r>
      </text>
    </comment>
    <comment ref="B48" authorId="1" shapeId="0" xr:uid="{00000000-0006-0000-0100-000064000000}">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48" authorId="2" shapeId="0" xr:uid="{00000000-0006-0000-0100-000065000000}">
      <text>
        <r>
          <rPr>
            <b/>
            <sz val="8"/>
            <color indexed="81"/>
            <rFont val="Tahoma"/>
            <family val="2"/>
          </rPr>
          <t>Le attività 
turistico 
ricettive, 
anche 
verso soci 
tesserati, 
sono 
considerate commerciali 
solo ai fini 
IVA</t>
        </r>
      </text>
    </comment>
    <comment ref="J48" authorId="2" shapeId="0" xr:uid="{00000000-0006-0000-0100-000066000000}">
      <text>
        <r>
          <rPr>
            <b/>
            <sz val="8"/>
            <color indexed="81"/>
            <rFont val="Tahoma"/>
            <family val="2"/>
          </rPr>
          <t>Titolo di 
esenzione:
DPR  917/86
articolo 148
comma 5</t>
        </r>
      </text>
    </comment>
    <comment ref="B49" authorId="1" shapeId="0" xr:uid="{00000000-0006-0000-0100-000067000000}">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50" authorId="1" shapeId="0" xr:uid="{00000000-0006-0000-0100-000068000000}">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51" authorId="1" shapeId="0" xr:uid="{00000000-0006-0000-0100-000069000000}">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52" authorId="1" shapeId="0" xr:uid="{00000000-0006-0000-0100-00006A000000}">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53" authorId="0" shapeId="0" xr:uid="{00000000-0006-0000-0100-00006B00000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53" authorId="0" shapeId="0" xr:uid="{00000000-0006-0000-0100-00006C000000}">
      <text>
        <r>
          <rPr>
            <sz val="8"/>
            <color indexed="81"/>
            <rFont val="Tahoma"/>
            <family val="2"/>
          </rPr>
          <t>L'introito, al netto dell'IVA, è assoggettato a Imposta sugli intrattenimenti.</t>
        </r>
      </text>
    </comment>
    <comment ref="B54" authorId="1" shapeId="0" xr:uid="{00000000-0006-0000-0100-00006D000000}">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54" authorId="0" shapeId="0" xr:uid="{00000000-0006-0000-0100-00006E000000}">
      <text>
        <r>
          <rPr>
            <sz val="8"/>
            <color indexed="81"/>
            <rFont val="Tahoma"/>
            <family val="2"/>
          </rPr>
          <t>L'introito, al netto dell'IVA, è assoggettato a Imposta sugli intrattenimenti.</t>
        </r>
      </text>
    </comment>
    <comment ref="B55" authorId="1" shapeId="0" xr:uid="{00000000-0006-0000-0100-00006F000000}">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56" authorId="1" shapeId="0" xr:uid="{00000000-0006-0000-0100-000070000000}">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56" authorId="2" shapeId="0" xr:uid="{00000000-0006-0000-0100-000071000000}">
      <text>
        <r>
          <rPr>
            <b/>
            <sz val="8"/>
            <color indexed="81"/>
            <rFont val="Tahoma"/>
            <family val="2"/>
          </rPr>
          <t>Titolo di 
esenzione:
DL 460/87
articolo 2
comma 2</t>
        </r>
      </text>
    </comment>
    <comment ref="H56" authorId="2" shapeId="0" xr:uid="{00000000-0006-0000-0100-000072000000}">
      <text>
        <r>
          <rPr>
            <b/>
            <sz val="8"/>
            <color indexed="81"/>
            <rFont val="Tahoma"/>
            <family val="2"/>
          </rPr>
          <t>Titolo di 
esenzione:
DL 460/87
articolo 2
comma 2</t>
        </r>
      </text>
    </comment>
    <comment ref="J56" authorId="2" shapeId="0" xr:uid="{00000000-0006-0000-0100-000073000000}">
      <text>
        <r>
          <rPr>
            <b/>
            <sz val="8"/>
            <color indexed="81"/>
            <rFont val="Tahoma"/>
            <family val="2"/>
          </rPr>
          <t>Titolo di 
esenzione:
DPR 917/86
articolo 143
comma 3, a)</t>
        </r>
      </text>
    </comment>
    <comment ref="B58" authorId="1" shapeId="0" xr:uid="{00000000-0006-0000-0100-000074000000}">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58" authorId="2" shapeId="0" xr:uid="{00000000-0006-0000-0100-000075000000}">
      <text>
        <r>
          <rPr>
            <b/>
            <sz val="8"/>
            <color indexed="81"/>
            <rFont val="Tahoma"/>
            <family val="2"/>
          </rPr>
          <t>Titolo di 
esenzione:
DPR 633/72
articolo 4
comma 4</t>
        </r>
      </text>
    </comment>
    <comment ref="J58" authorId="2" shapeId="0" xr:uid="{00000000-0006-0000-0100-000076000000}">
      <text>
        <r>
          <rPr>
            <b/>
            <sz val="8"/>
            <color indexed="81"/>
            <rFont val="Tahoma"/>
            <family val="2"/>
          </rPr>
          <t>Titolo di 
esenzione:
DPR 917/86
articolo 148
comma 1</t>
        </r>
      </text>
    </comment>
    <comment ref="B59" authorId="1" shapeId="0" xr:uid="{00000000-0006-0000-0100-000077000000}">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59" authorId="2" shapeId="0" xr:uid="{00000000-0006-0000-0100-000078000000}">
      <text>
        <r>
          <rPr>
            <b/>
            <sz val="8"/>
            <color indexed="81"/>
            <rFont val="Tahoma"/>
            <family val="2"/>
          </rPr>
          <t>Titolo di 
esenzione:
DPR 633/72
articolo 4
commi 6 e 7</t>
        </r>
      </text>
    </comment>
    <comment ref="J59" authorId="2" shapeId="0" xr:uid="{00000000-0006-0000-0100-000079000000}">
      <text>
        <r>
          <rPr>
            <b/>
            <sz val="8"/>
            <color indexed="81"/>
            <rFont val="Tahoma"/>
            <family val="2"/>
          </rPr>
          <t>Titolo di 
esenzione:
DPR  917/86
articolo 148
comma 5</t>
        </r>
      </text>
    </comment>
    <comment ref="B60" authorId="1" shapeId="0" xr:uid="{00000000-0006-0000-0100-00007A000000}">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60" authorId="2" shapeId="0" xr:uid="{00000000-0006-0000-0100-00007B000000}">
      <text>
        <r>
          <rPr>
            <b/>
            <sz val="8"/>
            <color indexed="81"/>
            <rFont val="Tahoma"/>
            <family val="2"/>
          </rPr>
          <t>Titolo di 
esenzione:
DPR 633/72
articolo 4
comma 4</t>
        </r>
      </text>
    </comment>
    <comment ref="J60" authorId="2" shapeId="0" xr:uid="{00000000-0006-0000-0100-00007C000000}">
      <text>
        <r>
          <rPr>
            <b/>
            <sz val="8"/>
            <color indexed="81"/>
            <rFont val="Tahoma"/>
            <family val="2"/>
          </rPr>
          <t>Titolo di 
esenzione:
DPR 917/86
articolo 148
comma 3</t>
        </r>
      </text>
    </comment>
    <comment ref="B61" authorId="1" shapeId="0" xr:uid="{00000000-0006-0000-0100-00007D000000}">
      <text>
        <r>
          <rPr>
            <sz val="8"/>
            <color indexed="81"/>
            <rFont val="Tahoma"/>
            <family val="2"/>
          </rPr>
          <t>4.
Inserire in questo rigo 
gli introiti derivanti 
da attività occasionali svolte dal Circolo
nei confronti di terzi non tesserati</t>
        </r>
      </text>
    </comment>
    <comment ref="E61" authorId="2" shapeId="0" xr:uid="{00000000-0006-0000-0100-00007E000000}">
      <text>
        <r>
          <rPr>
            <b/>
            <sz val="8"/>
            <color indexed="81"/>
            <rFont val="Tahoma"/>
            <family val="2"/>
          </rPr>
          <t>Titolo di 
esenzione:
DPR 633/72
articolo 4
comma 4</t>
        </r>
      </text>
    </comment>
    <comment ref="B62" authorId="1" shapeId="0" xr:uid="{00000000-0006-0000-0100-00007F000000}">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62" authorId="2" shapeId="0" xr:uid="{00000000-0006-0000-0100-000080000000}">
      <text>
        <r>
          <rPr>
            <b/>
            <sz val="8"/>
            <color indexed="81"/>
            <rFont val="Tahoma"/>
            <family val="2"/>
          </rPr>
          <t>Titolo di 
esenzione:
DPR 633/72
articolo 4
comma 4</t>
        </r>
      </text>
    </comment>
    <comment ref="I62" authorId="2" shapeId="0" xr:uid="{00000000-0006-0000-0100-000081000000}">
      <text>
        <r>
          <rPr>
            <b/>
            <sz val="8"/>
            <color indexed="81"/>
            <rFont val="Tahoma"/>
            <family val="2"/>
          </rPr>
          <t>Sulle attività istituzionali (ricreative) l'IVA non è dovuta, e l'ISI si calcola sull'intero ammontare</t>
        </r>
      </text>
    </comment>
    <comment ref="J62" authorId="2" shapeId="0" xr:uid="{00000000-0006-0000-0100-000082000000}">
      <text>
        <r>
          <rPr>
            <b/>
            <sz val="8"/>
            <color indexed="81"/>
            <rFont val="Tahoma"/>
            <family val="2"/>
          </rPr>
          <t>Titolo di 
esenzione:
DPR 917/86
articolo 148
comma 3</t>
        </r>
      </text>
    </comment>
    <comment ref="B63" authorId="1" shapeId="0" xr:uid="{00000000-0006-0000-0100-000083000000}">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63" authorId="2" shapeId="0" xr:uid="{00000000-0006-0000-0100-000084000000}">
      <text>
        <r>
          <rPr>
            <b/>
            <sz val="8"/>
            <color indexed="81"/>
            <rFont val="Tahoma"/>
            <family val="2"/>
          </rPr>
          <t>Titolo di 
esenzione:
DPR 633/72
articolo 4
comma 4</t>
        </r>
      </text>
    </comment>
    <comment ref="I63" authorId="2" shapeId="0" xr:uid="{00000000-0006-0000-0100-000085000000}">
      <text>
        <r>
          <rPr>
            <b/>
            <sz val="8"/>
            <color indexed="81"/>
            <rFont val="Tahoma"/>
            <family val="2"/>
          </rPr>
          <t>L'ISI 
si versa una volta all'anno su base forfetaria.
Vedasi foglio
"ISI su apparecchi"</t>
        </r>
      </text>
    </comment>
    <comment ref="J63" authorId="2" shapeId="0" xr:uid="{00000000-0006-0000-0100-000086000000}">
      <text>
        <r>
          <rPr>
            <b/>
            <sz val="8"/>
            <color indexed="81"/>
            <rFont val="Tahoma"/>
            <family val="2"/>
          </rPr>
          <t>Titolo di 
esenzione:
DPR 917/86
articolo 148
comma 3</t>
        </r>
      </text>
    </comment>
    <comment ref="B64" authorId="1" shapeId="0" xr:uid="{00000000-0006-0000-0100-000087000000}">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64" authorId="2" shapeId="0" xr:uid="{00000000-0006-0000-0100-000088000000}">
      <text>
        <r>
          <rPr>
            <b/>
            <sz val="8"/>
            <color indexed="81"/>
            <rFont val="Tahoma"/>
            <family val="2"/>
          </rPr>
          <t>Le attività 
turistico 
ricettive, 
anche 
verso soci 
tesserati, 
sono 
considerate commerciali 
solo ai fini
IVA</t>
        </r>
      </text>
    </comment>
    <comment ref="J64" authorId="2" shapeId="0" xr:uid="{00000000-0006-0000-0100-000089000000}">
      <text>
        <r>
          <rPr>
            <b/>
            <sz val="8"/>
            <color indexed="81"/>
            <rFont val="Tahoma"/>
            <family val="2"/>
          </rPr>
          <t>Titolo di 
esenzione:
DPR  917/86
articolo 148
comma 5</t>
        </r>
      </text>
    </comment>
    <comment ref="B65" authorId="1" shapeId="0" xr:uid="{00000000-0006-0000-0100-00008A000000}">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65" authorId="2" shapeId="0" xr:uid="{00000000-0006-0000-0100-00008B000000}">
      <text>
        <r>
          <rPr>
            <b/>
            <sz val="8"/>
            <color indexed="81"/>
            <rFont val="Tahoma"/>
            <family val="2"/>
          </rPr>
          <t>Le attività 
turistico 
ricettive, 
anche 
verso soci 
tesserati, 
sono 
considerate commerciali 
solo ai fini 
IVA</t>
        </r>
      </text>
    </comment>
    <comment ref="J65" authorId="2" shapeId="0" xr:uid="{00000000-0006-0000-0100-00008C000000}">
      <text>
        <r>
          <rPr>
            <b/>
            <sz val="8"/>
            <color indexed="81"/>
            <rFont val="Tahoma"/>
            <family val="2"/>
          </rPr>
          <t>Titolo di 
esenzione:
DPR  917/86
articolo 148
comma 5</t>
        </r>
      </text>
    </comment>
    <comment ref="B66" authorId="1" shapeId="0" xr:uid="{00000000-0006-0000-0100-00008D000000}">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67" authorId="1" shapeId="0" xr:uid="{00000000-0006-0000-0100-00008E000000}">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68" authorId="1" shapeId="0" xr:uid="{00000000-0006-0000-0100-00008F000000}">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69" authorId="1" shapeId="0" xr:uid="{00000000-0006-0000-0100-000090000000}">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70" authorId="0" shapeId="0" xr:uid="{00000000-0006-0000-0100-00009100000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70" authorId="0" shapeId="0" xr:uid="{00000000-0006-0000-0100-000092000000}">
      <text>
        <r>
          <rPr>
            <sz val="8"/>
            <color indexed="81"/>
            <rFont val="Tahoma"/>
            <family val="2"/>
          </rPr>
          <t>L'introito, al netto dell'IVA, è assoggettato a Imposta sugli intrattenimenti.</t>
        </r>
      </text>
    </comment>
    <comment ref="B71" authorId="1" shapeId="0" xr:uid="{00000000-0006-0000-0100-000093000000}">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71" authorId="0" shapeId="0" xr:uid="{00000000-0006-0000-0100-000094000000}">
      <text>
        <r>
          <rPr>
            <sz val="8"/>
            <color indexed="81"/>
            <rFont val="Tahoma"/>
            <family val="2"/>
          </rPr>
          <t>L'introito, al netto dell'IVA, è assoggettato a Imposta sugli intrattenimenti.</t>
        </r>
      </text>
    </comment>
    <comment ref="B72" authorId="1" shapeId="0" xr:uid="{00000000-0006-0000-0100-000095000000}">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73" authorId="1" shapeId="0" xr:uid="{00000000-0006-0000-0100-000096000000}">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73" authorId="2" shapeId="0" xr:uid="{00000000-0006-0000-0100-000097000000}">
      <text>
        <r>
          <rPr>
            <b/>
            <sz val="8"/>
            <color indexed="81"/>
            <rFont val="Tahoma"/>
            <family val="2"/>
          </rPr>
          <t>Titolo di 
esenzione:
DL 460/87
articolo 2
comma 2</t>
        </r>
      </text>
    </comment>
    <comment ref="H73" authorId="2" shapeId="0" xr:uid="{00000000-0006-0000-0100-000098000000}">
      <text>
        <r>
          <rPr>
            <b/>
            <sz val="8"/>
            <color indexed="81"/>
            <rFont val="Tahoma"/>
            <family val="2"/>
          </rPr>
          <t>Titolo di 
esenzione:
DL 460/87
articolo 2
comma 2</t>
        </r>
      </text>
    </comment>
    <comment ref="J73" authorId="2" shapeId="0" xr:uid="{00000000-0006-0000-0100-000099000000}">
      <text>
        <r>
          <rPr>
            <b/>
            <sz val="8"/>
            <color indexed="81"/>
            <rFont val="Tahoma"/>
            <family val="2"/>
          </rPr>
          <t>Titolo di 
esenzione:
DPR 917/86
articolo 143
comma 3, a)</t>
        </r>
      </text>
    </comment>
    <comment ref="B75" authorId="1" shapeId="0" xr:uid="{00000000-0006-0000-0100-00009A000000}">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75" authorId="2" shapeId="0" xr:uid="{00000000-0006-0000-0100-00009B000000}">
      <text>
        <r>
          <rPr>
            <b/>
            <sz val="8"/>
            <color indexed="81"/>
            <rFont val="Tahoma"/>
            <family val="2"/>
          </rPr>
          <t>Titolo di 
esenzione:
DPR 633/72
articolo 4
comma 4</t>
        </r>
      </text>
    </comment>
    <comment ref="J75" authorId="2" shapeId="0" xr:uid="{00000000-0006-0000-0100-00009C000000}">
      <text>
        <r>
          <rPr>
            <b/>
            <sz val="8"/>
            <color indexed="81"/>
            <rFont val="Tahoma"/>
            <family val="2"/>
          </rPr>
          <t>Titolo di 
esenzione:
DPR 917/86
articolo 148
comma 1</t>
        </r>
      </text>
    </comment>
    <comment ref="B76" authorId="1" shapeId="0" xr:uid="{00000000-0006-0000-0100-00009D000000}">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76" authorId="2" shapeId="0" xr:uid="{00000000-0006-0000-0100-00009E000000}">
      <text>
        <r>
          <rPr>
            <b/>
            <sz val="8"/>
            <color indexed="81"/>
            <rFont val="Tahoma"/>
            <family val="2"/>
          </rPr>
          <t>Titolo di 
esenzione:
DPR 633/72
articolo 4
commi 6 e 7</t>
        </r>
      </text>
    </comment>
    <comment ref="J76" authorId="2" shapeId="0" xr:uid="{00000000-0006-0000-0100-00009F000000}">
      <text>
        <r>
          <rPr>
            <b/>
            <sz val="8"/>
            <color indexed="81"/>
            <rFont val="Tahoma"/>
            <family val="2"/>
          </rPr>
          <t>Titolo di 
esenzione:
DPR  917/86
articolo 148
comma 5</t>
        </r>
      </text>
    </comment>
    <comment ref="B77" authorId="1" shapeId="0" xr:uid="{00000000-0006-0000-0100-0000A0000000}">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77" authorId="2" shapeId="0" xr:uid="{00000000-0006-0000-0100-0000A1000000}">
      <text>
        <r>
          <rPr>
            <b/>
            <sz val="8"/>
            <color indexed="81"/>
            <rFont val="Tahoma"/>
            <family val="2"/>
          </rPr>
          <t>Titolo di 
esenzione:
DPR 633/72
articolo 4
comma 4</t>
        </r>
      </text>
    </comment>
    <comment ref="J77" authorId="2" shapeId="0" xr:uid="{00000000-0006-0000-0100-0000A2000000}">
      <text>
        <r>
          <rPr>
            <b/>
            <sz val="8"/>
            <color indexed="81"/>
            <rFont val="Tahoma"/>
            <family val="2"/>
          </rPr>
          <t>Titolo di 
esenzione:
DPR 917/86
articolo 148
comma 3</t>
        </r>
      </text>
    </comment>
    <comment ref="B78" authorId="1" shapeId="0" xr:uid="{00000000-0006-0000-0100-0000A3000000}">
      <text>
        <r>
          <rPr>
            <sz val="8"/>
            <color indexed="81"/>
            <rFont val="Tahoma"/>
            <family val="2"/>
          </rPr>
          <t>4.
Inserire in questo rigo 
gli introiti derivanti 
da attività occasionali svolte dal Circolo
nei confronti di terzi non tesserati</t>
        </r>
      </text>
    </comment>
    <comment ref="E78" authorId="2" shapeId="0" xr:uid="{00000000-0006-0000-0100-0000A4000000}">
      <text>
        <r>
          <rPr>
            <b/>
            <sz val="8"/>
            <color indexed="81"/>
            <rFont val="Tahoma"/>
            <family val="2"/>
          </rPr>
          <t>Titolo di 
esenzione:
DPR 633/72
articolo 4
comma 4</t>
        </r>
      </text>
    </comment>
    <comment ref="B79" authorId="1" shapeId="0" xr:uid="{00000000-0006-0000-0100-0000A5000000}">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79" authorId="2" shapeId="0" xr:uid="{00000000-0006-0000-0100-0000A6000000}">
      <text>
        <r>
          <rPr>
            <b/>
            <sz val="8"/>
            <color indexed="81"/>
            <rFont val="Tahoma"/>
            <family val="2"/>
          </rPr>
          <t>Titolo di 
esenzione:
DPR 633/72
articolo 4
comma 4</t>
        </r>
      </text>
    </comment>
    <comment ref="I79" authorId="2" shapeId="0" xr:uid="{00000000-0006-0000-0100-0000A7000000}">
      <text>
        <r>
          <rPr>
            <b/>
            <sz val="8"/>
            <color indexed="81"/>
            <rFont val="Tahoma"/>
            <family val="2"/>
          </rPr>
          <t>Sulle attività istituzionali (ricreative) l'IVA non è dovuta, e l'ISI si calcola sull'intero ammontare</t>
        </r>
      </text>
    </comment>
    <comment ref="J79" authorId="2" shapeId="0" xr:uid="{00000000-0006-0000-0100-0000A8000000}">
      <text>
        <r>
          <rPr>
            <b/>
            <sz val="8"/>
            <color indexed="81"/>
            <rFont val="Tahoma"/>
            <family val="2"/>
          </rPr>
          <t>Titolo di 
esenzione:
DPR 917/86
articolo 148
comma 3</t>
        </r>
      </text>
    </comment>
    <comment ref="B80" authorId="1" shapeId="0" xr:uid="{00000000-0006-0000-0100-0000A9000000}">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80" authorId="2" shapeId="0" xr:uid="{00000000-0006-0000-0100-0000AA000000}">
      <text>
        <r>
          <rPr>
            <b/>
            <sz val="8"/>
            <color indexed="81"/>
            <rFont val="Tahoma"/>
            <family val="2"/>
          </rPr>
          <t>Titolo di 
esenzione:
DPR 633/72
articolo 4
comma 4</t>
        </r>
      </text>
    </comment>
    <comment ref="I80" authorId="2" shapeId="0" xr:uid="{00000000-0006-0000-0100-0000AB000000}">
      <text>
        <r>
          <rPr>
            <b/>
            <sz val="8"/>
            <color indexed="81"/>
            <rFont val="Tahoma"/>
            <family val="2"/>
          </rPr>
          <t>L'ISI 
si versa una volta all'anno su base forfetaria.
Vedasi foglio
"ISI su apparecchi"</t>
        </r>
      </text>
    </comment>
    <comment ref="J80" authorId="2" shapeId="0" xr:uid="{00000000-0006-0000-0100-0000AC000000}">
      <text>
        <r>
          <rPr>
            <b/>
            <sz val="8"/>
            <color indexed="81"/>
            <rFont val="Tahoma"/>
            <family val="2"/>
          </rPr>
          <t>Titolo di 
esenzione:
DPR 917/86
articolo 148
comma 3</t>
        </r>
      </text>
    </comment>
    <comment ref="B81" authorId="1" shapeId="0" xr:uid="{00000000-0006-0000-0100-0000AD000000}">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81" authorId="2" shapeId="0" xr:uid="{00000000-0006-0000-0100-0000AE000000}">
      <text>
        <r>
          <rPr>
            <b/>
            <sz val="8"/>
            <color indexed="81"/>
            <rFont val="Tahoma"/>
            <family val="2"/>
          </rPr>
          <t>Le attività 
turistico 
ricettive, 
anche 
verso soci 
tesserati, 
sono 
considerate commerciali 
solo ai fini
IVA</t>
        </r>
      </text>
    </comment>
    <comment ref="J81" authorId="2" shapeId="0" xr:uid="{00000000-0006-0000-0100-0000AF000000}">
      <text>
        <r>
          <rPr>
            <b/>
            <sz val="8"/>
            <color indexed="81"/>
            <rFont val="Tahoma"/>
            <family val="2"/>
          </rPr>
          <t>Titolo di 
esenzione:
DPR  917/86
articolo 148
comma 5</t>
        </r>
      </text>
    </comment>
    <comment ref="B82" authorId="1" shapeId="0" xr:uid="{00000000-0006-0000-0100-0000B0000000}">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82" authorId="2" shapeId="0" xr:uid="{00000000-0006-0000-0100-0000B1000000}">
      <text>
        <r>
          <rPr>
            <b/>
            <sz val="8"/>
            <color indexed="81"/>
            <rFont val="Tahoma"/>
            <family val="2"/>
          </rPr>
          <t>Le attività 
turistico 
ricettive, 
anche 
verso soci 
tesserati, 
sono 
considerate commerciali 
solo ai fini 
IVA</t>
        </r>
      </text>
    </comment>
    <comment ref="J82" authorId="2" shapeId="0" xr:uid="{00000000-0006-0000-0100-0000B2000000}">
      <text>
        <r>
          <rPr>
            <b/>
            <sz val="8"/>
            <color indexed="81"/>
            <rFont val="Tahoma"/>
            <family val="2"/>
          </rPr>
          <t>Titolo di 
esenzione:
DPR  917/86
articolo 148
comma 5</t>
        </r>
      </text>
    </comment>
    <comment ref="B83" authorId="1" shapeId="0" xr:uid="{00000000-0006-0000-0100-0000B3000000}">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84" authorId="1" shapeId="0" xr:uid="{00000000-0006-0000-0100-0000B4000000}">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85" authorId="1" shapeId="0" xr:uid="{00000000-0006-0000-0100-0000B5000000}">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86" authorId="1" shapeId="0" xr:uid="{00000000-0006-0000-0100-0000B6000000}">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87" authorId="0" shapeId="0" xr:uid="{00000000-0006-0000-0100-0000B700000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87" authorId="0" shapeId="0" xr:uid="{00000000-0006-0000-0100-0000B8000000}">
      <text>
        <r>
          <rPr>
            <sz val="8"/>
            <color indexed="81"/>
            <rFont val="Tahoma"/>
            <family val="2"/>
          </rPr>
          <t>L'introito, al netto dell'IVA, è assoggettato a Imposta sugli intrattenimenti.</t>
        </r>
      </text>
    </comment>
    <comment ref="B88" authorId="1" shapeId="0" xr:uid="{00000000-0006-0000-0100-0000B9000000}">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88" authorId="0" shapeId="0" xr:uid="{00000000-0006-0000-0100-0000BA000000}">
      <text>
        <r>
          <rPr>
            <sz val="8"/>
            <color indexed="81"/>
            <rFont val="Tahoma"/>
            <family val="2"/>
          </rPr>
          <t>L'introito, al netto dell'IVA, è assoggettato a Imposta sugli intrattenimenti.</t>
        </r>
      </text>
    </comment>
    <comment ref="B89" authorId="1" shapeId="0" xr:uid="{00000000-0006-0000-0100-0000BB000000}">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90" authorId="1" shapeId="0" xr:uid="{00000000-0006-0000-0100-0000BC000000}">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90" authorId="2" shapeId="0" xr:uid="{00000000-0006-0000-0100-0000BD000000}">
      <text>
        <r>
          <rPr>
            <b/>
            <sz val="8"/>
            <color indexed="81"/>
            <rFont val="Tahoma"/>
            <family val="2"/>
          </rPr>
          <t>Titolo di 
esenzione:
DL 460/87
articolo 2
comma 2</t>
        </r>
      </text>
    </comment>
    <comment ref="H90" authorId="2" shapeId="0" xr:uid="{00000000-0006-0000-0100-0000BE000000}">
      <text>
        <r>
          <rPr>
            <b/>
            <sz val="8"/>
            <color indexed="81"/>
            <rFont val="Tahoma"/>
            <family val="2"/>
          </rPr>
          <t>Titolo di 
esenzione:
DL 460/87
articolo 2
comma 2</t>
        </r>
      </text>
    </comment>
    <comment ref="J90" authorId="2" shapeId="0" xr:uid="{00000000-0006-0000-0100-0000BF000000}">
      <text>
        <r>
          <rPr>
            <b/>
            <sz val="8"/>
            <color indexed="81"/>
            <rFont val="Tahoma"/>
            <family val="2"/>
          </rPr>
          <t>Titolo di 
esenzione:
DPR 917/86
articolo 143
comma 3, a)</t>
        </r>
      </text>
    </comment>
    <comment ref="B92" authorId="1" shapeId="0" xr:uid="{00000000-0006-0000-0100-0000C0000000}">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92" authorId="2" shapeId="0" xr:uid="{00000000-0006-0000-0100-0000C1000000}">
      <text>
        <r>
          <rPr>
            <b/>
            <sz val="8"/>
            <color indexed="81"/>
            <rFont val="Tahoma"/>
            <family val="2"/>
          </rPr>
          <t>Titolo di 
esenzione:
DPR 633/72
articolo 4
comma 4</t>
        </r>
      </text>
    </comment>
    <comment ref="J92" authorId="2" shapeId="0" xr:uid="{00000000-0006-0000-0100-0000C2000000}">
      <text>
        <r>
          <rPr>
            <b/>
            <sz val="8"/>
            <color indexed="81"/>
            <rFont val="Tahoma"/>
            <family val="2"/>
          </rPr>
          <t>Titolo di 
esenzione:
DPR 917/86
articolo 148
comma 1</t>
        </r>
      </text>
    </comment>
    <comment ref="B93" authorId="1" shapeId="0" xr:uid="{00000000-0006-0000-0100-0000C3000000}">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93" authorId="2" shapeId="0" xr:uid="{00000000-0006-0000-0100-0000C4000000}">
      <text>
        <r>
          <rPr>
            <b/>
            <sz val="8"/>
            <color indexed="81"/>
            <rFont val="Tahoma"/>
            <family val="2"/>
          </rPr>
          <t>Titolo di 
esenzione:
DPR 633/72
articolo 4
commi 6 e 7</t>
        </r>
      </text>
    </comment>
    <comment ref="J93" authorId="2" shapeId="0" xr:uid="{00000000-0006-0000-0100-0000C5000000}">
      <text>
        <r>
          <rPr>
            <b/>
            <sz val="8"/>
            <color indexed="81"/>
            <rFont val="Tahoma"/>
            <family val="2"/>
          </rPr>
          <t>Titolo di 
esenzione:
DPR  917/86
articolo 148
comma 5</t>
        </r>
      </text>
    </comment>
    <comment ref="B94" authorId="1" shapeId="0" xr:uid="{00000000-0006-0000-0100-0000C6000000}">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94" authorId="2" shapeId="0" xr:uid="{00000000-0006-0000-0100-0000C7000000}">
      <text>
        <r>
          <rPr>
            <b/>
            <sz val="8"/>
            <color indexed="81"/>
            <rFont val="Tahoma"/>
            <family val="2"/>
          </rPr>
          <t>Titolo di 
esenzione:
DPR 633/72
articolo 4
comma 4</t>
        </r>
      </text>
    </comment>
    <comment ref="J94" authorId="2" shapeId="0" xr:uid="{00000000-0006-0000-0100-0000C8000000}">
      <text>
        <r>
          <rPr>
            <b/>
            <sz val="8"/>
            <color indexed="81"/>
            <rFont val="Tahoma"/>
            <family val="2"/>
          </rPr>
          <t>Titolo di 
esenzione:
DPR 917/86
articolo 148
comma 3</t>
        </r>
      </text>
    </comment>
    <comment ref="B95" authorId="1" shapeId="0" xr:uid="{00000000-0006-0000-0100-0000C9000000}">
      <text>
        <r>
          <rPr>
            <sz val="8"/>
            <color indexed="81"/>
            <rFont val="Tahoma"/>
            <family val="2"/>
          </rPr>
          <t>4.
Inserire in questo rigo 
gli introiti derivanti 
da attività occasionali svolte dal Circolo
nei confronti di terzi non tesserati</t>
        </r>
      </text>
    </comment>
    <comment ref="E95" authorId="2" shapeId="0" xr:uid="{00000000-0006-0000-0100-0000CA000000}">
      <text>
        <r>
          <rPr>
            <b/>
            <sz val="8"/>
            <color indexed="81"/>
            <rFont val="Tahoma"/>
            <family val="2"/>
          </rPr>
          <t>Titolo di 
esenzione:
DPR 633/72
articolo 4
comma 4</t>
        </r>
      </text>
    </comment>
    <comment ref="B96" authorId="1" shapeId="0" xr:uid="{00000000-0006-0000-0100-0000CB000000}">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96" authorId="2" shapeId="0" xr:uid="{00000000-0006-0000-0100-0000CC000000}">
      <text>
        <r>
          <rPr>
            <b/>
            <sz val="8"/>
            <color indexed="81"/>
            <rFont val="Tahoma"/>
            <family val="2"/>
          </rPr>
          <t>Titolo di 
esenzione:
DPR 633/72
articolo 4
comma 4</t>
        </r>
      </text>
    </comment>
    <comment ref="I96" authorId="2" shapeId="0" xr:uid="{00000000-0006-0000-0100-0000CD000000}">
      <text>
        <r>
          <rPr>
            <b/>
            <sz val="8"/>
            <color indexed="81"/>
            <rFont val="Tahoma"/>
            <family val="2"/>
          </rPr>
          <t>Sulle attività istituzionali (ricreative) l'IVA non è dovuta, e l'ISI si calcola sull'intero ammontare</t>
        </r>
      </text>
    </comment>
    <comment ref="J96" authorId="2" shapeId="0" xr:uid="{00000000-0006-0000-0100-0000CE000000}">
      <text>
        <r>
          <rPr>
            <b/>
            <sz val="8"/>
            <color indexed="81"/>
            <rFont val="Tahoma"/>
            <family val="2"/>
          </rPr>
          <t>Titolo di 
esenzione:
DPR 917/86
articolo 148
comma 3</t>
        </r>
      </text>
    </comment>
    <comment ref="B97" authorId="1" shapeId="0" xr:uid="{00000000-0006-0000-0100-0000CF000000}">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97" authorId="2" shapeId="0" xr:uid="{00000000-0006-0000-0100-0000D0000000}">
      <text>
        <r>
          <rPr>
            <b/>
            <sz val="8"/>
            <color indexed="81"/>
            <rFont val="Tahoma"/>
            <family val="2"/>
          </rPr>
          <t>Titolo di 
esenzione:
DPR 633/72
articolo 4
comma 4</t>
        </r>
      </text>
    </comment>
    <comment ref="I97" authorId="2" shapeId="0" xr:uid="{00000000-0006-0000-0100-0000D1000000}">
      <text>
        <r>
          <rPr>
            <b/>
            <sz val="8"/>
            <color indexed="81"/>
            <rFont val="Tahoma"/>
            <family val="2"/>
          </rPr>
          <t>L'ISI 
si versa una volta all'anno su base forfetaria.
Vedasi foglio
"ISI su apparecchi"</t>
        </r>
      </text>
    </comment>
    <comment ref="J97" authorId="2" shapeId="0" xr:uid="{00000000-0006-0000-0100-0000D2000000}">
      <text>
        <r>
          <rPr>
            <b/>
            <sz val="8"/>
            <color indexed="81"/>
            <rFont val="Tahoma"/>
            <family val="2"/>
          </rPr>
          <t>Titolo di 
esenzione:
DPR 917/86
articolo 148
comma 3</t>
        </r>
      </text>
    </comment>
    <comment ref="B98" authorId="1" shapeId="0" xr:uid="{00000000-0006-0000-0100-0000D3000000}">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98" authorId="2" shapeId="0" xr:uid="{00000000-0006-0000-0100-0000D4000000}">
      <text>
        <r>
          <rPr>
            <b/>
            <sz val="8"/>
            <color indexed="81"/>
            <rFont val="Tahoma"/>
            <family val="2"/>
          </rPr>
          <t>Le attività 
turistico 
ricettive, 
anche 
verso soci 
tesserati, 
sono 
considerate commerciali 
solo ai fini
IVA</t>
        </r>
      </text>
    </comment>
    <comment ref="J98" authorId="2" shapeId="0" xr:uid="{00000000-0006-0000-0100-0000D5000000}">
      <text>
        <r>
          <rPr>
            <b/>
            <sz val="8"/>
            <color indexed="81"/>
            <rFont val="Tahoma"/>
            <family val="2"/>
          </rPr>
          <t>Titolo di 
esenzione:
DPR  917/86
articolo 148
comma 5</t>
        </r>
      </text>
    </comment>
    <comment ref="B99" authorId="1" shapeId="0" xr:uid="{00000000-0006-0000-0100-0000D6000000}">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99" authorId="2" shapeId="0" xr:uid="{00000000-0006-0000-0100-0000D7000000}">
      <text>
        <r>
          <rPr>
            <b/>
            <sz val="8"/>
            <color indexed="81"/>
            <rFont val="Tahoma"/>
            <family val="2"/>
          </rPr>
          <t>Le attività 
turistico 
ricettive, 
anche 
verso soci 
tesserati, 
sono 
considerate commerciali 
solo ai fini 
IVA</t>
        </r>
      </text>
    </comment>
    <comment ref="J99" authorId="2" shapeId="0" xr:uid="{00000000-0006-0000-0100-0000D8000000}">
      <text>
        <r>
          <rPr>
            <b/>
            <sz val="8"/>
            <color indexed="81"/>
            <rFont val="Tahoma"/>
            <family val="2"/>
          </rPr>
          <t>Titolo di 
esenzione:
DPR  917/86
articolo 148
comma 5</t>
        </r>
      </text>
    </comment>
    <comment ref="B100" authorId="1" shapeId="0" xr:uid="{00000000-0006-0000-0100-0000D9000000}">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101" authorId="1" shapeId="0" xr:uid="{00000000-0006-0000-0100-0000DA000000}">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02" authorId="1" shapeId="0" xr:uid="{00000000-0006-0000-0100-0000DB000000}">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03" authorId="1" shapeId="0" xr:uid="{00000000-0006-0000-0100-0000DC000000}">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104" authorId="0" shapeId="0" xr:uid="{00000000-0006-0000-0100-0000DD00000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104" authorId="0" shapeId="0" xr:uid="{00000000-0006-0000-0100-0000DE000000}">
      <text>
        <r>
          <rPr>
            <sz val="8"/>
            <color indexed="81"/>
            <rFont val="Tahoma"/>
            <family val="2"/>
          </rPr>
          <t>L'introito, al netto dell'IVA, è assoggettato a Imposta sugli intrattenimenti.</t>
        </r>
      </text>
    </comment>
    <comment ref="B105" authorId="1" shapeId="0" xr:uid="{00000000-0006-0000-0100-0000DF000000}">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105" authorId="0" shapeId="0" xr:uid="{00000000-0006-0000-0100-0000E0000000}">
      <text>
        <r>
          <rPr>
            <sz val="8"/>
            <color indexed="81"/>
            <rFont val="Tahoma"/>
            <family val="2"/>
          </rPr>
          <t>L'introito, al netto dell'IVA, è assoggettato a Imposta sugli intrattenimenti.</t>
        </r>
      </text>
    </comment>
    <comment ref="B106" authorId="1" shapeId="0" xr:uid="{00000000-0006-0000-0100-0000E1000000}">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107" authorId="1" shapeId="0" xr:uid="{00000000-0006-0000-0100-0000E2000000}">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107" authorId="2" shapeId="0" xr:uid="{00000000-0006-0000-0100-0000E3000000}">
      <text>
        <r>
          <rPr>
            <b/>
            <sz val="8"/>
            <color indexed="81"/>
            <rFont val="Tahoma"/>
            <family val="2"/>
          </rPr>
          <t>Titolo di 
esenzione:
DL 460/87
articolo 2
comma 2</t>
        </r>
      </text>
    </comment>
    <comment ref="H107" authorId="2" shapeId="0" xr:uid="{00000000-0006-0000-0100-0000E4000000}">
      <text>
        <r>
          <rPr>
            <b/>
            <sz val="8"/>
            <color indexed="81"/>
            <rFont val="Tahoma"/>
            <family val="2"/>
          </rPr>
          <t>Titolo di 
esenzione:
DL 460/87
articolo 2
comma 2</t>
        </r>
      </text>
    </comment>
    <comment ref="J107" authorId="2" shapeId="0" xr:uid="{00000000-0006-0000-0100-0000E5000000}">
      <text>
        <r>
          <rPr>
            <b/>
            <sz val="8"/>
            <color indexed="81"/>
            <rFont val="Tahoma"/>
            <family val="2"/>
          </rPr>
          <t>Titolo di 
esenzione:
DPR 917/86
articolo 143
comma 3, a)</t>
        </r>
      </text>
    </comment>
    <comment ref="B109" authorId="1" shapeId="0" xr:uid="{00000000-0006-0000-0100-0000E6000000}">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109" authorId="2" shapeId="0" xr:uid="{00000000-0006-0000-0100-0000E7000000}">
      <text>
        <r>
          <rPr>
            <b/>
            <sz val="8"/>
            <color indexed="81"/>
            <rFont val="Tahoma"/>
            <family val="2"/>
          </rPr>
          <t>Titolo di 
esenzione:
DPR 633/72
articolo 4
comma 4</t>
        </r>
      </text>
    </comment>
    <comment ref="J109" authorId="2" shapeId="0" xr:uid="{00000000-0006-0000-0100-0000E8000000}">
      <text>
        <r>
          <rPr>
            <b/>
            <sz val="8"/>
            <color indexed="81"/>
            <rFont val="Tahoma"/>
            <family val="2"/>
          </rPr>
          <t>Titolo di 
esenzione:
DPR 917/86
articolo 148
comma 1</t>
        </r>
      </text>
    </comment>
    <comment ref="B110" authorId="1" shapeId="0" xr:uid="{00000000-0006-0000-0100-0000E9000000}">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110" authorId="2" shapeId="0" xr:uid="{00000000-0006-0000-0100-0000EA000000}">
      <text>
        <r>
          <rPr>
            <b/>
            <sz val="8"/>
            <color indexed="81"/>
            <rFont val="Tahoma"/>
            <family val="2"/>
          </rPr>
          <t>Titolo di 
esenzione:
DPR 633/72
articolo 4
commi 6 e 7</t>
        </r>
      </text>
    </comment>
    <comment ref="J110" authorId="2" shapeId="0" xr:uid="{00000000-0006-0000-0100-0000EB000000}">
      <text>
        <r>
          <rPr>
            <b/>
            <sz val="8"/>
            <color indexed="81"/>
            <rFont val="Tahoma"/>
            <family val="2"/>
          </rPr>
          <t>Titolo di 
esenzione:
DPR  917/86
articolo 148
comma 5</t>
        </r>
      </text>
    </comment>
    <comment ref="B111" authorId="1" shapeId="0" xr:uid="{00000000-0006-0000-0100-0000EC000000}">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111" authorId="2" shapeId="0" xr:uid="{00000000-0006-0000-0100-0000ED000000}">
      <text>
        <r>
          <rPr>
            <b/>
            <sz val="8"/>
            <color indexed="81"/>
            <rFont val="Tahoma"/>
            <family val="2"/>
          </rPr>
          <t>Titolo di 
esenzione:
DPR 633/72
articolo 4
comma 4</t>
        </r>
      </text>
    </comment>
    <comment ref="J111" authorId="2" shapeId="0" xr:uid="{00000000-0006-0000-0100-0000EE000000}">
      <text>
        <r>
          <rPr>
            <b/>
            <sz val="8"/>
            <color indexed="81"/>
            <rFont val="Tahoma"/>
            <family val="2"/>
          </rPr>
          <t>Titolo di 
esenzione:
DPR 917/86
articolo 148
comma 3</t>
        </r>
      </text>
    </comment>
    <comment ref="B112" authorId="1" shapeId="0" xr:uid="{00000000-0006-0000-0100-0000EF000000}">
      <text>
        <r>
          <rPr>
            <sz val="8"/>
            <color indexed="81"/>
            <rFont val="Tahoma"/>
            <family val="2"/>
          </rPr>
          <t>4.
Inserire in questo rigo 
gli introiti derivanti 
da attività occasionali svolte dal Circolo
nei confronti di terzi non tesserati</t>
        </r>
      </text>
    </comment>
    <comment ref="E112" authorId="2" shapeId="0" xr:uid="{00000000-0006-0000-0100-0000F0000000}">
      <text>
        <r>
          <rPr>
            <b/>
            <sz val="8"/>
            <color indexed="81"/>
            <rFont val="Tahoma"/>
            <family val="2"/>
          </rPr>
          <t>Titolo di 
esenzione:
DPR 633/72
articolo 4
comma 4</t>
        </r>
      </text>
    </comment>
    <comment ref="B113" authorId="1" shapeId="0" xr:uid="{00000000-0006-0000-0100-0000F1000000}">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113" authorId="2" shapeId="0" xr:uid="{00000000-0006-0000-0100-0000F2000000}">
      <text>
        <r>
          <rPr>
            <b/>
            <sz val="8"/>
            <color indexed="81"/>
            <rFont val="Tahoma"/>
            <family val="2"/>
          </rPr>
          <t>Titolo di 
esenzione:
DPR 633/72
articolo 4
comma 4</t>
        </r>
      </text>
    </comment>
    <comment ref="I113" authorId="2" shapeId="0" xr:uid="{00000000-0006-0000-0100-0000F3000000}">
      <text>
        <r>
          <rPr>
            <b/>
            <sz val="8"/>
            <color indexed="81"/>
            <rFont val="Tahoma"/>
            <family val="2"/>
          </rPr>
          <t>Sulle attività istituzionali (ricreative) l'IVA non è dovuta, e l'ISI si calcola sull'intero ammontare</t>
        </r>
      </text>
    </comment>
    <comment ref="J113" authorId="2" shapeId="0" xr:uid="{00000000-0006-0000-0100-0000F4000000}">
      <text>
        <r>
          <rPr>
            <b/>
            <sz val="8"/>
            <color indexed="81"/>
            <rFont val="Tahoma"/>
            <family val="2"/>
          </rPr>
          <t>Titolo di 
esenzione:
DPR 917/86
articolo 148
comma 3</t>
        </r>
      </text>
    </comment>
    <comment ref="B114" authorId="1" shapeId="0" xr:uid="{00000000-0006-0000-0100-0000F5000000}">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114" authorId="2" shapeId="0" xr:uid="{00000000-0006-0000-0100-0000F6000000}">
      <text>
        <r>
          <rPr>
            <b/>
            <sz val="8"/>
            <color indexed="81"/>
            <rFont val="Tahoma"/>
            <family val="2"/>
          </rPr>
          <t>Titolo di 
esenzione:
DPR 633/72
articolo 4
comma 4</t>
        </r>
      </text>
    </comment>
    <comment ref="I114" authorId="2" shapeId="0" xr:uid="{00000000-0006-0000-0100-0000F7000000}">
      <text>
        <r>
          <rPr>
            <b/>
            <sz val="8"/>
            <color indexed="81"/>
            <rFont val="Tahoma"/>
            <family val="2"/>
          </rPr>
          <t>L'ISI 
si versa una volta all'anno su base forfetaria.
Vedasi foglio
"ISI su apparecchi"</t>
        </r>
      </text>
    </comment>
    <comment ref="J114" authorId="2" shapeId="0" xr:uid="{00000000-0006-0000-0100-0000F8000000}">
      <text>
        <r>
          <rPr>
            <b/>
            <sz val="8"/>
            <color indexed="81"/>
            <rFont val="Tahoma"/>
            <family val="2"/>
          </rPr>
          <t>Titolo di 
esenzione:
DPR 917/86
articolo 148
comma 3</t>
        </r>
      </text>
    </comment>
    <comment ref="B115" authorId="1" shapeId="0" xr:uid="{00000000-0006-0000-0100-0000F9000000}">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115" authorId="2" shapeId="0" xr:uid="{00000000-0006-0000-0100-0000FA000000}">
      <text>
        <r>
          <rPr>
            <b/>
            <sz val="8"/>
            <color indexed="81"/>
            <rFont val="Tahoma"/>
            <family val="2"/>
          </rPr>
          <t>Le attività 
turistico 
ricettive, 
anche 
verso soci 
tesserati, 
sono 
considerate commerciali 
solo ai fini
IVA</t>
        </r>
      </text>
    </comment>
    <comment ref="J115" authorId="2" shapeId="0" xr:uid="{00000000-0006-0000-0100-0000FB000000}">
      <text>
        <r>
          <rPr>
            <b/>
            <sz val="8"/>
            <color indexed="81"/>
            <rFont val="Tahoma"/>
            <family val="2"/>
          </rPr>
          <t>Titolo di 
esenzione:
DPR  917/86
articolo 148
comma 5</t>
        </r>
      </text>
    </comment>
    <comment ref="B116" authorId="1" shapeId="0" xr:uid="{00000000-0006-0000-0100-0000FC000000}">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116" authorId="2" shapeId="0" xr:uid="{00000000-0006-0000-0100-0000FD000000}">
      <text>
        <r>
          <rPr>
            <b/>
            <sz val="8"/>
            <color indexed="81"/>
            <rFont val="Tahoma"/>
            <family val="2"/>
          </rPr>
          <t>Le attività 
turistico 
ricettive, 
anche 
verso soci 
tesserati, 
sono 
considerate commerciali 
solo ai fini 
IVA</t>
        </r>
      </text>
    </comment>
    <comment ref="J116" authorId="2" shapeId="0" xr:uid="{00000000-0006-0000-0100-0000FE000000}">
      <text>
        <r>
          <rPr>
            <b/>
            <sz val="8"/>
            <color indexed="81"/>
            <rFont val="Tahoma"/>
            <family val="2"/>
          </rPr>
          <t>Titolo di 
esenzione:
DPR  917/86
articolo 148
comma 5</t>
        </r>
      </text>
    </comment>
    <comment ref="B117" authorId="1" shapeId="0" xr:uid="{00000000-0006-0000-0100-0000FF000000}">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118" authorId="1" shapeId="0" xr:uid="{00000000-0006-0000-0100-000000010000}">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19" authorId="1" shapeId="0" xr:uid="{00000000-0006-0000-0100-000001010000}">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20" authorId="1" shapeId="0" xr:uid="{00000000-0006-0000-0100-000002010000}">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121" authorId="0" shapeId="0" xr:uid="{00000000-0006-0000-0100-00000301000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121" authorId="0" shapeId="0" xr:uid="{00000000-0006-0000-0100-000004010000}">
      <text>
        <r>
          <rPr>
            <sz val="8"/>
            <color indexed="81"/>
            <rFont val="Tahoma"/>
            <family val="2"/>
          </rPr>
          <t>L'introito, al netto dell'IVA, è assoggettato a Imposta sugli intrattenimenti.</t>
        </r>
      </text>
    </comment>
    <comment ref="B122" authorId="1" shapeId="0" xr:uid="{00000000-0006-0000-0100-000005010000}">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122" authorId="0" shapeId="0" xr:uid="{00000000-0006-0000-0100-000006010000}">
      <text>
        <r>
          <rPr>
            <sz val="8"/>
            <color indexed="81"/>
            <rFont val="Tahoma"/>
            <family val="2"/>
          </rPr>
          <t>L'introito, al netto dell'IVA, è assoggettato a Imposta sugli intrattenimenti.</t>
        </r>
      </text>
    </comment>
    <comment ref="B123" authorId="1" shapeId="0" xr:uid="{00000000-0006-0000-0100-000007010000}">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124" authorId="1" shapeId="0" xr:uid="{00000000-0006-0000-0100-000008010000}">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124" authorId="2" shapeId="0" xr:uid="{00000000-0006-0000-0100-000009010000}">
      <text>
        <r>
          <rPr>
            <b/>
            <sz val="8"/>
            <color indexed="81"/>
            <rFont val="Tahoma"/>
            <family val="2"/>
          </rPr>
          <t>Titolo di 
esenzione:
DL 460/87
articolo 2
comma 2</t>
        </r>
      </text>
    </comment>
    <comment ref="H124" authorId="2" shapeId="0" xr:uid="{00000000-0006-0000-0100-00000A010000}">
      <text>
        <r>
          <rPr>
            <b/>
            <sz val="8"/>
            <color indexed="81"/>
            <rFont val="Tahoma"/>
            <family val="2"/>
          </rPr>
          <t>Titolo di 
esenzione:
DL 460/87
articolo 2
comma 2</t>
        </r>
      </text>
    </comment>
    <comment ref="J124" authorId="2" shapeId="0" xr:uid="{00000000-0006-0000-0100-00000B010000}">
      <text>
        <r>
          <rPr>
            <b/>
            <sz val="8"/>
            <color indexed="81"/>
            <rFont val="Tahoma"/>
            <family val="2"/>
          </rPr>
          <t>Titolo di 
esenzione:
DPR 917/86
articolo 143
comma 3, a)</t>
        </r>
      </text>
    </comment>
    <comment ref="B126" authorId="1" shapeId="0" xr:uid="{00000000-0006-0000-0100-00000C010000}">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126" authorId="2" shapeId="0" xr:uid="{00000000-0006-0000-0100-00000D010000}">
      <text>
        <r>
          <rPr>
            <b/>
            <sz val="8"/>
            <color indexed="81"/>
            <rFont val="Tahoma"/>
            <family val="2"/>
          </rPr>
          <t>Titolo di 
esenzione:
DPR 633/72
articolo 4
comma 4</t>
        </r>
      </text>
    </comment>
    <comment ref="J126" authorId="2" shapeId="0" xr:uid="{00000000-0006-0000-0100-00000E010000}">
      <text>
        <r>
          <rPr>
            <b/>
            <sz val="8"/>
            <color indexed="81"/>
            <rFont val="Tahoma"/>
            <family val="2"/>
          </rPr>
          <t>Titolo di 
esenzione:
DPR 917/86
articolo 148
comma 1</t>
        </r>
      </text>
    </comment>
    <comment ref="B127" authorId="1" shapeId="0" xr:uid="{00000000-0006-0000-0100-00000F010000}">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127" authorId="2" shapeId="0" xr:uid="{00000000-0006-0000-0100-000010010000}">
      <text>
        <r>
          <rPr>
            <b/>
            <sz val="8"/>
            <color indexed="81"/>
            <rFont val="Tahoma"/>
            <family val="2"/>
          </rPr>
          <t>Titolo di 
esenzione:
DPR 633/72
articolo 4
commi 6 e 7</t>
        </r>
      </text>
    </comment>
    <comment ref="J127" authorId="2" shapeId="0" xr:uid="{00000000-0006-0000-0100-000011010000}">
      <text>
        <r>
          <rPr>
            <b/>
            <sz val="8"/>
            <color indexed="81"/>
            <rFont val="Tahoma"/>
            <family val="2"/>
          </rPr>
          <t>Titolo di 
esenzione:
DPR  917/86
articolo 148
comma 5</t>
        </r>
      </text>
    </comment>
    <comment ref="B128" authorId="1" shapeId="0" xr:uid="{00000000-0006-0000-0100-000012010000}">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128" authorId="2" shapeId="0" xr:uid="{00000000-0006-0000-0100-000013010000}">
      <text>
        <r>
          <rPr>
            <b/>
            <sz val="8"/>
            <color indexed="81"/>
            <rFont val="Tahoma"/>
            <family val="2"/>
          </rPr>
          <t>Titolo di 
esenzione:
DPR 633/72
articolo 4
comma 4</t>
        </r>
      </text>
    </comment>
    <comment ref="J128" authorId="2" shapeId="0" xr:uid="{00000000-0006-0000-0100-000014010000}">
      <text>
        <r>
          <rPr>
            <b/>
            <sz val="8"/>
            <color indexed="81"/>
            <rFont val="Tahoma"/>
            <family val="2"/>
          </rPr>
          <t>Titolo di 
esenzione:
DPR 917/86
articolo 148
comma 3</t>
        </r>
      </text>
    </comment>
    <comment ref="B129" authorId="1" shapeId="0" xr:uid="{00000000-0006-0000-0100-000015010000}">
      <text>
        <r>
          <rPr>
            <sz val="8"/>
            <color indexed="81"/>
            <rFont val="Tahoma"/>
            <family val="2"/>
          </rPr>
          <t>4.
Inserire in questo rigo 
gli introiti derivanti 
da attività occasionali svolte dal Circolo
nei confronti di terzi non tesserati</t>
        </r>
      </text>
    </comment>
    <comment ref="E129" authorId="2" shapeId="0" xr:uid="{00000000-0006-0000-0100-000016010000}">
      <text>
        <r>
          <rPr>
            <b/>
            <sz val="8"/>
            <color indexed="81"/>
            <rFont val="Tahoma"/>
            <family val="2"/>
          </rPr>
          <t>Titolo di 
esenzione:
DPR 633/72
articolo 4
comma 4</t>
        </r>
      </text>
    </comment>
    <comment ref="B130" authorId="1" shapeId="0" xr:uid="{00000000-0006-0000-0100-000017010000}">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130" authorId="2" shapeId="0" xr:uid="{00000000-0006-0000-0100-000018010000}">
      <text>
        <r>
          <rPr>
            <b/>
            <sz val="8"/>
            <color indexed="81"/>
            <rFont val="Tahoma"/>
            <family val="2"/>
          </rPr>
          <t>Titolo di 
esenzione:
DPR 633/72
articolo 4
comma 4</t>
        </r>
      </text>
    </comment>
    <comment ref="I130" authorId="2" shapeId="0" xr:uid="{00000000-0006-0000-0100-000019010000}">
      <text>
        <r>
          <rPr>
            <b/>
            <sz val="8"/>
            <color indexed="81"/>
            <rFont val="Tahoma"/>
            <family val="2"/>
          </rPr>
          <t>Sulle attività istituzionali (ricreative) l'IVA non è dovuta, e l'ISI si calcola sull'intero ammontare</t>
        </r>
      </text>
    </comment>
    <comment ref="J130" authorId="2" shapeId="0" xr:uid="{00000000-0006-0000-0100-00001A010000}">
      <text>
        <r>
          <rPr>
            <b/>
            <sz val="8"/>
            <color indexed="81"/>
            <rFont val="Tahoma"/>
            <family val="2"/>
          </rPr>
          <t>Titolo di 
esenzione:
DPR 917/86
articolo 148
comma 3</t>
        </r>
      </text>
    </comment>
    <comment ref="B131" authorId="1" shapeId="0" xr:uid="{00000000-0006-0000-0100-00001B010000}">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131" authorId="2" shapeId="0" xr:uid="{00000000-0006-0000-0100-00001C010000}">
      <text>
        <r>
          <rPr>
            <b/>
            <sz val="8"/>
            <color indexed="81"/>
            <rFont val="Tahoma"/>
            <family val="2"/>
          </rPr>
          <t>Titolo di 
esenzione:
DPR 633/72
articolo 4
comma 4</t>
        </r>
      </text>
    </comment>
    <comment ref="I131" authorId="2" shapeId="0" xr:uid="{00000000-0006-0000-0100-00001D010000}">
      <text>
        <r>
          <rPr>
            <b/>
            <sz val="8"/>
            <color indexed="81"/>
            <rFont val="Tahoma"/>
            <family val="2"/>
          </rPr>
          <t>L'ISI 
si versa una volta all'anno su base forfetaria.
Vedasi foglio
"ISI su apparecchi"</t>
        </r>
      </text>
    </comment>
    <comment ref="J131" authorId="2" shapeId="0" xr:uid="{00000000-0006-0000-0100-00001E010000}">
      <text>
        <r>
          <rPr>
            <b/>
            <sz val="8"/>
            <color indexed="81"/>
            <rFont val="Tahoma"/>
            <family val="2"/>
          </rPr>
          <t>Titolo di 
esenzione:
DPR 917/86
articolo 148
comma 3</t>
        </r>
      </text>
    </comment>
    <comment ref="B132" authorId="1" shapeId="0" xr:uid="{00000000-0006-0000-0100-00001F010000}">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132" authorId="2" shapeId="0" xr:uid="{00000000-0006-0000-0100-000020010000}">
      <text>
        <r>
          <rPr>
            <b/>
            <sz val="8"/>
            <color indexed="81"/>
            <rFont val="Tahoma"/>
            <family val="2"/>
          </rPr>
          <t>Le attività 
turistico 
ricettive, 
anche 
verso soci 
tesserati, 
sono 
considerate commerciali 
solo ai fini
IVA</t>
        </r>
      </text>
    </comment>
    <comment ref="J132" authorId="2" shapeId="0" xr:uid="{00000000-0006-0000-0100-000021010000}">
      <text>
        <r>
          <rPr>
            <b/>
            <sz val="8"/>
            <color indexed="81"/>
            <rFont val="Tahoma"/>
            <family val="2"/>
          </rPr>
          <t>Titolo di 
esenzione:
DPR  917/86
articolo 148
comma 5</t>
        </r>
      </text>
    </comment>
    <comment ref="B133" authorId="1" shapeId="0" xr:uid="{00000000-0006-0000-0100-000022010000}">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133" authorId="2" shapeId="0" xr:uid="{00000000-0006-0000-0100-000023010000}">
      <text>
        <r>
          <rPr>
            <b/>
            <sz val="8"/>
            <color indexed="81"/>
            <rFont val="Tahoma"/>
            <family val="2"/>
          </rPr>
          <t>Le attività 
turistico 
ricettive, 
anche 
verso soci 
tesserati, 
sono 
considerate commerciali 
solo ai fini 
IVA</t>
        </r>
      </text>
    </comment>
    <comment ref="J133" authorId="2" shapeId="0" xr:uid="{00000000-0006-0000-0100-000024010000}">
      <text>
        <r>
          <rPr>
            <b/>
            <sz val="8"/>
            <color indexed="81"/>
            <rFont val="Tahoma"/>
            <family val="2"/>
          </rPr>
          <t>Titolo di 
esenzione:
DPR  917/86
articolo 148
comma 5</t>
        </r>
      </text>
    </comment>
    <comment ref="B134" authorId="1" shapeId="0" xr:uid="{00000000-0006-0000-0100-000025010000}">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135" authorId="1" shapeId="0" xr:uid="{00000000-0006-0000-0100-000026010000}">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36" authorId="1" shapeId="0" xr:uid="{00000000-0006-0000-0100-000027010000}">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37" authorId="1" shapeId="0" xr:uid="{00000000-0006-0000-0100-000028010000}">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138" authorId="0" shapeId="0" xr:uid="{00000000-0006-0000-0100-00002901000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138" authorId="0" shapeId="0" xr:uid="{00000000-0006-0000-0100-00002A010000}">
      <text>
        <r>
          <rPr>
            <sz val="8"/>
            <color indexed="81"/>
            <rFont val="Tahoma"/>
            <family val="2"/>
          </rPr>
          <t>L'introito, al netto dell'IVA, è assoggettato a Imposta sugli intrattenimenti.</t>
        </r>
      </text>
    </comment>
    <comment ref="B139" authorId="1" shapeId="0" xr:uid="{00000000-0006-0000-0100-00002B010000}">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139" authorId="0" shapeId="0" xr:uid="{00000000-0006-0000-0100-00002C010000}">
      <text>
        <r>
          <rPr>
            <sz val="8"/>
            <color indexed="81"/>
            <rFont val="Tahoma"/>
            <family val="2"/>
          </rPr>
          <t>L'introito, al netto dell'IVA, è assoggettato a Imposta sugli intrattenimenti.</t>
        </r>
      </text>
    </comment>
    <comment ref="B140" authorId="1" shapeId="0" xr:uid="{00000000-0006-0000-0100-00002D010000}">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141" authorId="1" shapeId="0" xr:uid="{00000000-0006-0000-0100-00002E010000}">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141" authorId="2" shapeId="0" xr:uid="{00000000-0006-0000-0100-00002F010000}">
      <text>
        <r>
          <rPr>
            <b/>
            <sz val="8"/>
            <color indexed="81"/>
            <rFont val="Tahoma"/>
            <family val="2"/>
          </rPr>
          <t>Titolo di 
esenzione:
DL 460/87
articolo 2
comma 2</t>
        </r>
      </text>
    </comment>
    <comment ref="H141" authorId="2" shapeId="0" xr:uid="{00000000-0006-0000-0100-000030010000}">
      <text>
        <r>
          <rPr>
            <b/>
            <sz val="8"/>
            <color indexed="81"/>
            <rFont val="Tahoma"/>
            <family val="2"/>
          </rPr>
          <t>Titolo di 
esenzione:
DL 460/87
articolo 2
comma 2</t>
        </r>
      </text>
    </comment>
    <comment ref="J141" authorId="2" shapeId="0" xr:uid="{00000000-0006-0000-0100-000031010000}">
      <text>
        <r>
          <rPr>
            <b/>
            <sz val="8"/>
            <color indexed="81"/>
            <rFont val="Tahoma"/>
            <family val="2"/>
          </rPr>
          <t>Titolo di 
esenzione:
DPR 917/86
articolo 143
comma 3, a)</t>
        </r>
      </text>
    </comment>
    <comment ref="B143" authorId="1" shapeId="0" xr:uid="{00000000-0006-0000-0100-000032010000}">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143" authorId="2" shapeId="0" xr:uid="{00000000-0006-0000-0100-000033010000}">
      <text>
        <r>
          <rPr>
            <b/>
            <sz val="8"/>
            <color indexed="81"/>
            <rFont val="Tahoma"/>
            <family val="2"/>
          </rPr>
          <t>Titolo di 
esenzione:
DPR 633/72
articolo 4
comma 4</t>
        </r>
      </text>
    </comment>
    <comment ref="J143" authorId="2" shapeId="0" xr:uid="{00000000-0006-0000-0100-000034010000}">
      <text>
        <r>
          <rPr>
            <b/>
            <sz val="8"/>
            <color indexed="81"/>
            <rFont val="Tahoma"/>
            <family val="2"/>
          </rPr>
          <t>Titolo di 
esenzione:
DPR 917/86
articolo 148
comma 1</t>
        </r>
      </text>
    </comment>
    <comment ref="B144" authorId="1" shapeId="0" xr:uid="{00000000-0006-0000-0100-000035010000}">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144" authorId="2" shapeId="0" xr:uid="{00000000-0006-0000-0100-000036010000}">
      <text>
        <r>
          <rPr>
            <b/>
            <sz val="8"/>
            <color indexed="81"/>
            <rFont val="Tahoma"/>
            <family val="2"/>
          </rPr>
          <t>Titolo di 
esenzione:
DPR 633/72
articolo 4
commi 6 e 7</t>
        </r>
      </text>
    </comment>
    <comment ref="J144" authorId="2" shapeId="0" xr:uid="{00000000-0006-0000-0100-000037010000}">
      <text>
        <r>
          <rPr>
            <b/>
            <sz val="8"/>
            <color indexed="81"/>
            <rFont val="Tahoma"/>
            <family val="2"/>
          </rPr>
          <t>Titolo di 
esenzione:
DPR  917/86
articolo 148
comma 5</t>
        </r>
      </text>
    </comment>
    <comment ref="B145" authorId="1" shapeId="0" xr:uid="{00000000-0006-0000-0100-000038010000}">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145" authorId="2" shapeId="0" xr:uid="{00000000-0006-0000-0100-000039010000}">
      <text>
        <r>
          <rPr>
            <b/>
            <sz val="8"/>
            <color indexed="81"/>
            <rFont val="Tahoma"/>
            <family val="2"/>
          </rPr>
          <t>Titolo di 
esenzione:
DPR 633/72
articolo 4
comma 4</t>
        </r>
      </text>
    </comment>
    <comment ref="J145" authorId="2" shapeId="0" xr:uid="{00000000-0006-0000-0100-00003A010000}">
      <text>
        <r>
          <rPr>
            <b/>
            <sz val="8"/>
            <color indexed="81"/>
            <rFont val="Tahoma"/>
            <family val="2"/>
          </rPr>
          <t>Titolo di 
esenzione:
DPR 917/86
articolo 148
comma 3</t>
        </r>
      </text>
    </comment>
    <comment ref="B146" authorId="1" shapeId="0" xr:uid="{00000000-0006-0000-0100-00003B010000}">
      <text>
        <r>
          <rPr>
            <sz val="8"/>
            <color indexed="81"/>
            <rFont val="Tahoma"/>
            <family val="2"/>
          </rPr>
          <t>4.
Inserire in questo rigo 
gli introiti derivanti 
da attività occasionali svolte dal Circolo
nei confronti di terzi non tesserati</t>
        </r>
      </text>
    </comment>
    <comment ref="E146" authorId="2" shapeId="0" xr:uid="{00000000-0006-0000-0100-00003C010000}">
      <text>
        <r>
          <rPr>
            <b/>
            <sz val="8"/>
            <color indexed="81"/>
            <rFont val="Tahoma"/>
            <family val="2"/>
          </rPr>
          <t>Titolo di 
esenzione:
DPR 633/72
articolo 4
comma 4</t>
        </r>
      </text>
    </comment>
    <comment ref="B147" authorId="1" shapeId="0" xr:uid="{00000000-0006-0000-0100-00003D010000}">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147" authorId="2" shapeId="0" xr:uid="{00000000-0006-0000-0100-00003E010000}">
      <text>
        <r>
          <rPr>
            <b/>
            <sz val="8"/>
            <color indexed="81"/>
            <rFont val="Tahoma"/>
            <family val="2"/>
          </rPr>
          <t>Titolo di 
esenzione:
DPR 633/72
articolo 4
comma 4</t>
        </r>
      </text>
    </comment>
    <comment ref="I147" authorId="2" shapeId="0" xr:uid="{00000000-0006-0000-0100-00003F010000}">
      <text>
        <r>
          <rPr>
            <b/>
            <sz val="8"/>
            <color indexed="81"/>
            <rFont val="Tahoma"/>
            <family val="2"/>
          </rPr>
          <t>Sulle attività istituzionali (ricreative) l'IVA non è dovuta, e l'ISI si calcola sull'intero ammontare</t>
        </r>
      </text>
    </comment>
    <comment ref="J147" authorId="2" shapeId="0" xr:uid="{00000000-0006-0000-0100-000040010000}">
      <text>
        <r>
          <rPr>
            <b/>
            <sz val="8"/>
            <color indexed="81"/>
            <rFont val="Tahoma"/>
            <family val="2"/>
          </rPr>
          <t>Titolo di 
esenzione:
DPR 917/86
articolo 148
comma 3</t>
        </r>
      </text>
    </comment>
    <comment ref="B148" authorId="1" shapeId="0" xr:uid="{00000000-0006-0000-0100-000041010000}">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148" authorId="2" shapeId="0" xr:uid="{00000000-0006-0000-0100-000042010000}">
      <text>
        <r>
          <rPr>
            <b/>
            <sz val="8"/>
            <color indexed="81"/>
            <rFont val="Tahoma"/>
            <family val="2"/>
          </rPr>
          <t>Titolo di 
esenzione:
DPR 633/72
articolo 4
comma 4</t>
        </r>
      </text>
    </comment>
    <comment ref="I148" authorId="2" shapeId="0" xr:uid="{00000000-0006-0000-0100-000043010000}">
      <text>
        <r>
          <rPr>
            <b/>
            <sz val="8"/>
            <color indexed="81"/>
            <rFont val="Tahoma"/>
            <family val="2"/>
          </rPr>
          <t>L'ISI 
si versa una volta all'anno su base forfetaria.
Vedasi foglio
"ISI su apparecchi"</t>
        </r>
      </text>
    </comment>
    <comment ref="J148" authorId="2" shapeId="0" xr:uid="{00000000-0006-0000-0100-000044010000}">
      <text>
        <r>
          <rPr>
            <b/>
            <sz val="8"/>
            <color indexed="81"/>
            <rFont val="Tahoma"/>
            <family val="2"/>
          </rPr>
          <t>Titolo di 
esenzione:
DPR 917/86
articolo 148
comma 3</t>
        </r>
      </text>
    </comment>
    <comment ref="B149" authorId="1" shapeId="0" xr:uid="{00000000-0006-0000-0100-000045010000}">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149" authorId="2" shapeId="0" xr:uid="{00000000-0006-0000-0100-000046010000}">
      <text>
        <r>
          <rPr>
            <b/>
            <sz val="8"/>
            <color indexed="81"/>
            <rFont val="Tahoma"/>
            <family val="2"/>
          </rPr>
          <t>Le attività 
turistico 
ricettive, 
anche 
verso soci 
tesserati, 
sono 
considerate commerciali 
solo ai fini
IVA</t>
        </r>
      </text>
    </comment>
    <comment ref="J149" authorId="2" shapeId="0" xr:uid="{00000000-0006-0000-0100-000047010000}">
      <text>
        <r>
          <rPr>
            <b/>
            <sz val="8"/>
            <color indexed="81"/>
            <rFont val="Tahoma"/>
            <family val="2"/>
          </rPr>
          <t>Titolo di 
esenzione:
DPR  917/86
articolo 148
comma 5</t>
        </r>
      </text>
    </comment>
    <comment ref="B150" authorId="1" shapeId="0" xr:uid="{00000000-0006-0000-0100-000048010000}">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150" authorId="2" shapeId="0" xr:uid="{00000000-0006-0000-0100-000049010000}">
      <text>
        <r>
          <rPr>
            <b/>
            <sz val="8"/>
            <color indexed="81"/>
            <rFont val="Tahoma"/>
            <family val="2"/>
          </rPr>
          <t>Le attività 
turistico 
ricettive, 
anche 
verso soci 
tesserati, 
sono 
considerate commerciali 
solo ai fini 
IVA</t>
        </r>
      </text>
    </comment>
    <comment ref="J150" authorId="2" shapeId="0" xr:uid="{00000000-0006-0000-0100-00004A010000}">
      <text>
        <r>
          <rPr>
            <b/>
            <sz val="8"/>
            <color indexed="81"/>
            <rFont val="Tahoma"/>
            <family val="2"/>
          </rPr>
          <t>Titolo di 
esenzione:
DPR  917/86
articolo 148
comma 5</t>
        </r>
      </text>
    </comment>
    <comment ref="B151" authorId="1" shapeId="0" xr:uid="{00000000-0006-0000-0100-00004B010000}">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152" authorId="1" shapeId="0" xr:uid="{00000000-0006-0000-0100-00004C010000}">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53" authorId="1" shapeId="0" xr:uid="{00000000-0006-0000-0100-00004D010000}">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54" authorId="1" shapeId="0" xr:uid="{00000000-0006-0000-0100-00004E010000}">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155" authorId="0" shapeId="0" xr:uid="{00000000-0006-0000-0100-00004F01000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155" authorId="0" shapeId="0" xr:uid="{00000000-0006-0000-0100-000050010000}">
      <text>
        <r>
          <rPr>
            <sz val="8"/>
            <color indexed="81"/>
            <rFont val="Tahoma"/>
            <family val="2"/>
          </rPr>
          <t>L'introito, al netto dell'IVA, è assoggettato a Imposta sugli intrattenimenti.</t>
        </r>
      </text>
    </comment>
    <comment ref="B156" authorId="1" shapeId="0" xr:uid="{00000000-0006-0000-0100-000051010000}">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156" authorId="0" shapeId="0" xr:uid="{00000000-0006-0000-0100-000052010000}">
      <text>
        <r>
          <rPr>
            <sz val="8"/>
            <color indexed="81"/>
            <rFont val="Tahoma"/>
            <family val="2"/>
          </rPr>
          <t>L'introito, al netto dell'IVA, è assoggettato a Imposta sugli intrattenimenti.</t>
        </r>
      </text>
    </comment>
    <comment ref="B157" authorId="1" shapeId="0" xr:uid="{00000000-0006-0000-0100-000053010000}">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158" authorId="1" shapeId="0" xr:uid="{00000000-0006-0000-0100-000054010000}">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158" authorId="2" shapeId="0" xr:uid="{00000000-0006-0000-0100-000055010000}">
      <text>
        <r>
          <rPr>
            <b/>
            <sz val="8"/>
            <color indexed="81"/>
            <rFont val="Tahoma"/>
            <family val="2"/>
          </rPr>
          <t>Titolo di 
esenzione:
DL 460/87
articolo 2
comma 2</t>
        </r>
      </text>
    </comment>
    <comment ref="H158" authorId="2" shapeId="0" xr:uid="{00000000-0006-0000-0100-000056010000}">
      <text>
        <r>
          <rPr>
            <b/>
            <sz val="8"/>
            <color indexed="81"/>
            <rFont val="Tahoma"/>
            <family val="2"/>
          </rPr>
          <t>Titolo di 
esenzione:
DL 460/87
articolo 2
comma 2</t>
        </r>
      </text>
    </comment>
    <comment ref="J158" authorId="2" shapeId="0" xr:uid="{00000000-0006-0000-0100-000057010000}">
      <text>
        <r>
          <rPr>
            <b/>
            <sz val="8"/>
            <color indexed="81"/>
            <rFont val="Tahoma"/>
            <family val="2"/>
          </rPr>
          <t>Titolo di 
esenzione:
DPR 917/86
articolo 143
comma 3, a)</t>
        </r>
      </text>
    </comment>
    <comment ref="B160" authorId="1" shapeId="0" xr:uid="{00000000-0006-0000-0100-000058010000}">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160" authorId="2" shapeId="0" xr:uid="{00000000-0006-0000-0100-000059010000}">
      <text>
        <r>
          <rPr>
            <b/>
            <sz val="8"/>
            <color indexed="81"/>
            <rFont val="Tahoma"/>
            <family val="2"/>
          </rPr>
          <t>Titolo di 
esenzione:
DPR 633/72
articolo 4
comma 4</t>
        </r>
      </text>
    </comment>
    <comment ref="J160" authorId="2" shapeId="0" xr:uid="{00000000-0006-0000-0100-00005A010000}">
      <text>
        <r>
          <rPr>
            <b/>
            <sz val="8"/>
            <color indexed="81"/>
            <rFont val="Tahoma"/>
            <family val="2"/>
          </rPr>
          <t>Titolo di 
esenzione:
DPR 917/86
articolo 148
comma 1</t>
        </r>
      </text>
    </comment>
    <comment ref="B161" authorId="1" shapeId="0" xr:uid="{00000000-0006-0000-0100-00005B010000}">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161" authorId="2" shapeId="0" xr:uid="{00000000-0006-0000-0100-00005C010000}">
      <text>
        <r>
          <rPr>
            <b/>
            <sz val="8"/>
            <color indexed="81"/>
            <rFont val="Tahoma"/>
            <family val="2"/>
          </rPr>
          <t>Titolo di 
esenzione:
DPR 633/72
articolo 4
commi 6 e 7</t>
        </r>
      </text>
    </comment>
    <comment ref="J161" authorId="2" shapeId="0" xr:uid="{00000000-0006-0000-0100-00005D010000}">
      <text>
        <r>
          <rPr>
            <b/>
            <sz val="8"/>
            <color indexed="81"/>
            <rFont val="Tahoma"/>
            <family val="2"/>
          </rPr>
          <t>Titolo di 
esenzione:
DPR  917/86
articolo 148
comma 5</t>
        </r>
      </text>
    </comment>
    <comment ref="B162" authorId="1" shapeId="0" xr:uid="{00000000-0006-0000-0100-00005E010000}">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162" authorId="2" shapeId="0" xr:uid="{00000000-0006-0000-0100-00005F010000}">
      <text>
        <r>
          <rPr>
            <b/>
            <sz val="8"/>
            <color indexed="81"/>
            <rFont val="Tahoma"/>
            <family val="2"/>
          </rPr>
          <t>Titolo di 
esenzione:
DPR 633/72
articolo 4
comma 4</t>
        </r>
      </text>
    </comment>
    <comment ref="J162" authorId="2" shapeId="0" xr:uid="{00000000-0006-0000-0100-000060010000}">
      <text>
        <r>
          <rPr>
            <b/>
            <sz val="8"/>
            <color indexed="81"/>
            <rFont val="Tahoma"/>
            <family val="2"/>
          </rPr>
          <t>Titolo di 
esenzione:
DPR 917/86
articolo 148
comma 3</t>
        </r>
      </text>
    </comment>
    <comment ref="B163" authorId="1" shapeId="0" xr:uid="{00000000-0006-0000-0100-000061010000}">
      <text>
        <r>
          <rPr>
            <sz val="8"/>
            <color indexed="81"/>
            <rFont val="Tahoma"/>
            <family val="2"/>
          </rPr>
          <t>4.
Inserire in questo rigo 
gli introiti derivanti 
da attività occasionali svolte dal Circolo
nei confronti di terzi non tesserati</t>
        </r>
      </text>
    </comment>
    <comment ref="E163" authorId="2" shapeId="0" xr:uid="{00000000-0006-0000-0100-000062010000}">
      <text>
        <r>
          <rPr>
            <b/>
            <sz val="8"/>
            <color indexed="81"/>
            <rFont val="Tahoma"/>
            <family val="2"/>
          </rPr>
          <t>Titolo di 
esenzione:
DPR 633/72
articolo 4
comma 4</t>
        </r>
      </text>
    </comment>
    <comment ref="B164" authorId="1" shapeId="0" xr:uid="{00000000-0006-0000-0100-000063010000}">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164" authorId="2" shapeId="0" xr:uid="{00000000-0006-0000-0100-000064010000}">
      <text>
        <r>
          <rPr>
            <b/>
            <sz val="8"/>
            <color indexed="81"/>
            <rFont val="Tahoma"/>
            <family val="2"/>
          </rPr>
          <t>Titolo di 
esenzione:
DPR 633/72
articolo 4
comma 4</t>
        </r>
      </text>
    </comment>
    <comment ref="I164" authorId="2" shapeId="0" xr:uid="{00000000-0006-0000-0100-000065010000}">
      <text>
        <r>
          <rPr>
            <b/>
            <sz val="8"/>
            <color indexed="81"/>
            <rFont val="Tahoma"/>
            <family val="2"/>
          </rPr>
          <t>Sulle attività istituzionali (ricreative) l'IVA non è dovuta, e l'ISI si calcola sull'intero ammontare</t>
        </r>
      </text>
    </comment>
    <comment ref="J164" authorId="2" shapeId="0" xr:uid="{00000000-0006-0000-0100-000066010000}">
      <text>
        <r>
          <rPr>
            <b/>
            <sz val="8"/>
            <color indexed="81"/>
            <rFont val="Tahoma"/>
            <family val="2"/>
          </rPr>
          <t>Titolo di 
esenzione:
DPR 917/86
articolo 148
comma 3</t>
        </r>
      </text>
    </comment>
    <comment ref="B165" authorId="1" shapeId="0" xr:uid="{00000000-0006-0000-0100-000067010000}">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165" authorId="2" shapeId="0" xr:uid="{00000000-0006-0000-0100-000068010000}">
      <text>
        <r>
          <rPr>
            <b/>
            <sz val="8"/>
            <color indexed="81"/>
            <rFont val="Tahoma"/>
            <family val="2"/>
          </rPr>
          <t>Titolo di 
esenzione:
DPR 633/72
articolo 4
comma 4</t>
        </r>
      </text>
    </comment>
    <comment ref="I165" authorId="2" shapeId="0" xr:uid="{00000000-0006-0000-0100-000069010000}">
      <text>
        <r>
          <rPr>
            <b/>
            <sz val="8"/>
            <color indexed="81"/>
            <rFont val="Tahoma"/>
            <family val="2"/>
          </rPr>
          <t>L'ISI 
si versa una volta all'anno su base forfetaria.
Vedasi foglio
"ISI su apparecchi"</t>
        </r>
      </text>
    </comment>
    <comment ref="J165" authorId="2" shapeId="0" xr:uid="{00000000-0006-0000-0100-00006A010000}">
      <text>
        <r>
          <rPr>
            <b/>
            <sz val="8"/>
            <color indexed="81"/>
            <rFont val="Tahoma"/>
            <family val="2"/>
          </rPr>
          <t>Titolo di 
esenzione:
DPR 917/86
articolo 148
comma 3</t>
        </r>
      </text>
    </comment>
    <comment ref="B166" authorId="1" shapeId="0" xr:uid="{00000000-0006-0000-0100-00006B010000}">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166" authorId="2" shapeId="0" xr:uid="{00000000-0006-0000-0100-00006C010000}">
      <text>
        <r>
          <rPr>
            <b/>
            <sz val="8"/>
            <color indexed="81"/>
            <rFont val="Tahoma"/>
            <family val="2"/>
          </rPr>
          <t>Le attività 
turistico 
ricettive, 
anche 
verso soci 
tesserati, 
sono 
considerate commerciali 
solo ai fini
IVA</t>
        </r>
      </text>
    </comment>
    <comment ref="J166" authorId="2" shapeId="0" xr:uid="{00000000-0006-0000-0100-00006D010000}">
      <text>
        <r>
          <rPr>
            <b/>
            <sz val="8"/>
            <color indexed="81"/>
            <rFont val="Tahoma"/>
            <family val="2"/>
          </rPr>
          <t>Titolo di 
esenzione:
DPR  917/86
articolo 148
comma 5</t>
        </r>
      </text>
    </comment>
    <comment ref="B167" authorId="1" shapeId="0" xr:uid="{00000000-0006-0000-0100-00006E010000}">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167" authorId="2" shapeId="0" xr:uid="{00000000-0006-0000-0100-00006F010000}">
      <text>
        <r>
          <rPr>
            <b/>
            <sz val="8"/>
            <color indexed="81"/>
            <rFont val="Tahoma"/>
            <family val="2"/>
          </rPr>
          <t>Le attività 
turistico 
ricettive, 
anche 
verso soci 
tesserati, 
sono 
considerate commerciali 
solo ai fini 
IVA</t>
        </r>
      </text>
    </comment>
    <comment ref="J167" authorId="2" shapeId="0" xr:uid="{00000000-0006-0000-0100-000070010000}">
      <text>
        <r>
          <rPr>
            <b/>
            <sz val="8"/>
            <color indexed="81"/>
            <rFont val="Tahoma"/>
            <family val="2"/>
          </rPr>
          <t>Titolo di 
esenzione:
DPR  917/86
articolo 148
comma 5</t>
        </r>
      </text>
    </comment>
    <comment ref="B168" authorId="1" shapeId="0" xr:uid="{00000000-0006-0000-0100-000071010000}">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169" authorId="1" shapeId="0" xr:uid="{00000000-0006-0000-0100-000072010000}">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70" authorId="1" shapeId="0" xr:uid="{00000000-0006-0000-0100-000073010000}">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71" authorId="1" shapeId="0" xr:uid="{00000000-0006-0000-0100-000074010000}">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172" authorId="0" shapeId="0" xr:uid="{00000000-0006-0000-0100-00007501000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172" authorId="0" shapeId="0" xr:uid="{00000000-0006-0000-0100-000076010000}">
      <text>
        <r>
          <rPr>
            <sz val="8"/>
            <color indexed="81"/>
            <rFont val="Tahoma"/>
            <family val="2"/>
          </rPr>
          <t>L'introito, al netto dell'IVA, è assoggettato a Imposta sugli intrattenimenti.</t>
        </r>
      </text>
    </comment>
    <comment ref="B173" authorId="1" shapeId="0" xr:uid="{00000000-0006-0000-0100-000077010000}">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173" authorId="0" shapeId="0" xr:uid="{00000000-0006-0000-0100-000078010000}">
      <text>
        <r>
          <rPr>
            <sz val="8"/>
            <color indexed="81"/>
            <rFont val="Tahoma"/>
            <family val="2"/>
          </rPr>
          <t>L'introito, al netto dell'IVA, è assoggettato a Imposta sugli intrattenimenti.</t>
        </r>
      </text>
    </comment>
    <comment ref="B174" authorId="1" shapeId="0" xr:uid="{00000000-0006-0000-0100-000079010000}">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175" authorId="1" shapeId="0" xr:uid="{00000000-0006-0000-0100-00007A010000}">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175" authorId="2" shapeId="0" xr:uid="{00000000-0006-0000-0100-00007B010000}">
      <text>
        <r>
          <rPr>
            <b/>
            <sz val="8"/>
            <color indexed="81"/>
            <rFont val="Tahoma"/>
            <family val="2"/>
          </rPr>
          <t>Titolo di 
esenzione:
DL 460/87
articolo 2
comma 2</t>
        </r>
      </text>
    </comment>
    <comment ref="H175" authorId="2" shapeId="0" xr:uid="{00000000-0006-0000-0100-00007C010000}">
      <text>
        <r>
          <rPr>
            <b/>
            <sz val="8"/>
            <color indexed="81"/>
            <rFont val="Tahoma"/>
            <family val="2"/>
          </rPr>
          <t>Titolo di 
esenzione:
DL 460/87
articolo 2
comma 2</t>
        </r>
      </text>
    </comment>
    <comment ref="J175" authorId="2" shapeId="0" xr:uid="{00000000-0006-0000-0100-00007D010000}">
      <text>
        <r>
          <rPr>
            <b/>
            <sz val="8"/>
            <color indexed="81"/>
            <rFont val="Tahoma"/>
            <family val="2"/>
          </rPr>
          <t>Titolo di 
esenzione:
DPR 917/86
articolo 143
comma 3, a)</t>
        </r>
      </text>
    </comment>
    <comment ref="B177" authorId="1" shapeId="0" xr:uid="{00000000-0006-0000-0100-00007E010000}">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177" authorId="2" shapeId="0" xr:uid="{00000000-0006-0000-0100-00007F010000}">
      <text>
        <r>
          <rPr>
            <b/>
            <sz val="8"/>
            <color indexed="81"/>
            <rFont val="Tahoma"/>
            <family val="2"/>
          </rPr>
          <t>Titolo di 
esenzione:
DPR 633/72
articolo 4
comma 4</t>
        </r>
      </text>
    </comment>
    <comment ref="J177" authorId="2" shapeId="0" xr:uid="{00000000-0006-0000-0100-000080010000}">
      <text>
        <r>
          <rPr>
            <b/>
            <sz val="8"/>
            <color indexed="81"/>
            <rFont val="Tahoma"/>
            <family val="2"/>
          </rPr>
          <t>Titolo di 
esenzione:
DPR 917/86
articolo 148
comma 1</t>
        </r>
      </text>
    </comment>
    <comment ref="B178" authorId="1" shapeId="0" xr:uid="{00000000-0006-0000-0100-000081010000}">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178" authorId="2" shapeId="0" xr:uid="{00000000-0006-0000-0100-000082010000}">
      <text>
        <r>
          <rPr>
            <b/>
            <sz val="8"/>
            <color indexed="81"/>
            <rFont val="Tahoma"/>
            <family val="2"/>
          </rPr>
          <t>Titolo di 
esenzione:
DPR 633/72
articolo 4
commi 6 e 7</t>
        </r>
      </text>
    </comment>
    <comment ref="J178" authorId="2" shapeId="0" xr:uid="{00000000-0006-0000-0100-000083010000}">
      <text>
        <r>
          <rPr>
            <b/>
            <sz val="8"/>
            <color indexed="81"/>
            <rFont val="Tahoma"/>
            <family val="2"/>
          </rPr>
          <t>Titolo di 
esenzione:
DPR  917/86
articolo 148
comma 5</t>
        </r>
      </text>
    </comment>
    <comment ref="B179" authorId="1" shapeId="0" xr:uid="{00000000-0006-0000-0100-000084010000}">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179" authorId="2" shapeId="0" xr:uid="{00000000-0006-0000-0100-000085010000}">
      <text>
        <r>
          <rPr>
            <b/>
            <sz val="8"/>
            <color indexed="81"/>
            <rFont val="Tahoma"/>
            <family val="2"/>
          </rPr>
          <t>Titolo di 
esenzione:
DPR 633/72
articolo 4
comma 4</t>
        </r>
      </text>
    </comment>
    <comment ref="J179" authorId="2" shapeId="0" xr:uid="{00000000-0006-0000-0100-000086010000}">
      <text>
        <r>
          <rPr>
            <b/>
            <sz val="8"/>
            <color indexed="81"/>
            <rFont val="Tahoma"/>
            <family val="2"/>
          </rPr>
          <t>Titolo di 
esenzione:
DPR 917/86
articolo 148
comma 3</t>
        </r>
      </text>
    </comment>
    <comment ref="B180" authorId="1" shapeId="0" xr:uid="{00000000-0006-0000-0100-000087010000}">
      <text>
        <r>
          <rPr>
            <sz val="8"/>
            <color indexed="81"/>
            <rFont val="Tahoma"/>
            <family val="2"/>
          </rPr>
          <t>4.
Inserire in questo rigo 
gli introiti derivanti 
da attività occasionali svolte dal Circolo
nei confronti di terzi non tesserati</t>
        </r>
      </text>
    </comment>
    <comment ref="E180" authorId="2" shapeId="0" xr:uid="{00000000-0006-0000-0100-000088010000}">
      <text>
        <r>
          <rPr>
            <b/>
            <sz val="8"/>
            <color indexed="81"/>
            <rFont val="Tahoma"/>
            <family val="2"/>
          </rPr>
          <t>Titolo di 
esenzione:
DPR 633/72
articolo 4
comma 4</t>
        </r>
      </text>
    </comment>
    <comment ref="B181" authorId="1" shapeId="0" xr:uid="{00000000-0006-0000-0100-000089010000}">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181" authorId="2" shapeId="0" xr:uid="{00000000-0006-0000-0100-00008A010000}">
      <text>
        <r>
          <rPr>
            <b/>
            <sz val="8"/>
            <color indexed="81"/>
            <rFont val="Tahoma"/>
            <family val="2"/>
          </rPr>
          <t>Titolo di 
esenzione:
DPR 633/72
articolo 4
comma 4</t>
        </r>
      </text>
    </comment>
    <comment ref="I181" authorId="2" shapeId="0" xr:uid="{00000000-0006-0000-0100-00008B010000}">
      <text>
        <r>
          <rPr>
            <b/>
            <sz val="8"/>
            <color indexed="81"/>
            <rFont val="Tahoma"/>
            <family val="2"/>
          </rPr>
          <t>Sulle attività istituzionali (ricreative) l'IVA non è dovuta, e l'ISI si calcola sull'intero ammontare</t>
        </r>
      </text>
    </comment>
    <comment ref="J181" authorId="2" shapeId="0" xr:uid="{00000000-0006-0000-0100-00008C010000}">
      <text>
        <r>
          <rPr>
            <b/>
            <sz val="8"/>
            <color indexed="81"/>
            <rFont val="Tahoma"/>
            <family val="2"/>
          </rPr>
          <t>Titolo di 
esenzione:
DPR 917/86
articolo 148
comma 3</t>
        </r>
      </text>
    </comment>
    <comment ref="B182" authorId="1" shapeId="0" xr:uid="{00000000-0006-0000-0100-00008D010000}">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182" authorId="2" shapeId="0" xr:uid="{00000000-0006-0000-0100-00008E010000}">
      <text>
        <r>
          <rPr>
            <b/>
            <sz val="8"/>
            <color indexed="81"/>
            <rFont val="Tahoma"/>
            <family val="2"/>
          </rPr>
          <t>Titolo di 
esenzione:
DPR 633/72
articolo 4
comma 4</t>
        </r>
      </text>
    </comment>
    <comment ref="I182" authorId="2" shapeId="0" xr:uid="{00000000-0006-0000-0100-00008F010000}">
      <text>
        <r>
          <rPr>
            <b/>
            <sz val="8"/>
            <color indexed="81"/>
            <rFont val="Tahoma"/>
            <family val="2"/>
          </rPr>
          <t>L'ISI 
si versa una volta all'anno su base forfetaria.
Vedasi foglio
"ISI su apparecchi"</t>
        </r>
      </text>
    </comment>
    <comment ref="J182" authorId="2" shapeId="0" xr:uid="{00000000-0006-0000-0100-000090010000}">
      <text>
        <r>
          <rPr>
            <b/>
            <sz val="8"/>
            <color indexed="81"/>
            <rFont val="Tahoma"/>
            <family val="2"/>
          </rPr>
          <t>Titolo di 
esenzione:
DPR 917/86
articolo 148
comma 3</t>
        </r>
      </text>
    </comment>
    <comment ref="B183" authorId="1" shapeId="0" xr:uid="{00000000-0006-0000-0100-000091010000}">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183" authorId="2" shapeId="0" xr:uid="{00000000-0006-0000-0100-000092010000}">
      <text>
        <r>
          <rPr>
            <b/>
            <sz val="8"/>
            <color indexed="81"/>
            <rFont val="Tahoma"/>
            <family val="2"/>
          </rPr>
          <t>Le attività 
turistico 
ricettive, 
anche 
verso soci 
tesserati, 
sono 
considerate commerciali 
solo ai fini
IVA</t>
        </r>
      </text>
    </comment>
    <comment ref="J183" authorId="2" shapeId="0" xr:uid="{00000000-0006-0000-0100-000093010000}">
      <text>
        <r>
          <rPr>
            <b/>
            <sz val="8"/>
            <color indexed="81"/>
            <rFont val="Tahoma"/>
            <family val="2"/>
          </rPr>
          <t>Titolo di 
esenzione:
DPR  917/86
articolo 148
comma 5</t>
        </r>
      </text>
    </comment>
    <comment ref="B184" authorId="1" shapeId="0" xr:uid="{00000000-0006-0000-0100-000094010000}">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184" authorId="2" shapeId="0" xr:uid="{00000000-0006-0000-0100-000095010000}">
      <text>
        <r>
          <rPr>
            <b/>
            <sz val="8"/>
            <color indexed="81"/>
            <rFont val="Tahoma"/>
            <family val="2"/>
          </rPr>
          <t>Le attività 
turistico 
ricettive, 
anche 
verso soci 
tesserati, 
sono 
considerate commerciali 
solo ai fini 
IVA</t>
        </r>
      </text>
    </comment>
    <comment ref="J184" authorId="2" shapeId="0" xr:uid="{00000000-0006-0000-0100-000096010000}">
      <text>
        <r>
          <rPr>
            <b/>
            <sz val="8"/>
            <color indexed="81"/>
            <rFont val="Tahoma"/>
            <family val="2"/>
          </rPr>
          <t>Titolo di 
esenzione:
DPR  917/86
articolo 148
comma 5</t>
        </r>
      </text>
    </comment>
    <comment ref="B185" authorId="1" shapeId="0" xr:uid="{00000000-0006-0000-0100-000097010000}">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186" authorId="1" shapeId="0" xr:uid="{00000000-0006-0000-0100-000098010000}">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87" authorId="1" shapeId="0" xr:uid="{00000000-0006-0000-0100-000099010000}">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88" authorId="1" shapeId="0" xr:uid="{00000000-0006-0000-0100-00009A010000}">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189" authorId="0" shapeId="0" xr:uid="{00000000-0006-0000-0100-00009B01000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189" authorId="0" shapeId="0" xr:uid="{00000000-0006-0000-0100-00009C010000}">
      <text>
        <r>
          <rPr>
            <sz val="8"/>
            <color indexed="81"/>
            <rFont val="Tahoma"/>
            <family val="2"/>
          </rPr>
          <t>L'introito, al netto dell'IVA, è assoggettato a Imposta sugli intrattenimenti.</t>
        </r>
      </text>
    </comment>
    <comment ref="B190" authorId="1" shapeId="0" xr:uid="{00000000-0006-0000-0100-00009D010000}">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190" authorId="0" shapeId="0" xr:uid="{00000000-0006-0000-0100-00009E010000}">
      <text>
        <r>
          <rPr>
            <sz val="8"/>
            <color indexed="81"/>
            <rFont val="Tahoma"/>
            <family val="2"/>
          </rPr>
          <t>L'introito, al netto dell'IVA, è assoggettato a Imposta sugli intrattenimenti.</t>
        </r>
      </text>
    </comment>
    <comment ref="B191" authorId="1" shapeId="0" xr:uid="{00000000-0006-0000-0100-00009F010000}">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192" authorId="1" shapeId="0" xr:uid="{00000000-0006-0000-0100-0000A0010000}">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192" authorId="2" shapeId="0" xr:uid="{00000000-0006-0000-0100-0000A1010000}">
      <text>
        <r>
          <rPr>
            <b/>
            <sz val="8"/>
            <color indexed="81"/>
            <rFont val="Tahoma"/>
            <family val="2"/>
          </rPr>
          <t>Titolo di 
esenzione:
DL 460/87
articolo 2
comma 2</t>
        </r>
      </text>
    </comment>
    <comment ref="H192" authorId="2" shapeId="0" xr:uid="{00000000-0006-0000-0100-0000A2010000}">
      <text>
        <r>
          <rPr>
            <b/>
            <sz val="8"/>
            <color indexed="81"/>
            <rFont val="Tahoma"/>
            <family val="2"/>
          </rPr>
          <t>Titolo di 
esenzione:
DL 460/87
articolo 2
comma 2</t>
        </r>
      </text>
    </comment>
    <comment ref="J192" authorId="2" shapeId="0" xr:uid="{00000000-0006-0000-0100-0000A3010000}">
      <text>
        <r>
          <rPr>
            <b/>
            <sz val="8"/>
            <color indexed="81"/>
            <rFont val="Tahoma"/>
            <family val="2"/>
          </rPr>
          <t>Titolo di 
esenzione:
DPR 917/86
articolo 143
comma 3, a)</t>
        </r>
      </text>
    </comment>
    <comment ref="B194" authorId="1" shapeId="0" xr:uid="{00000000-0006-0000-0100-0000A4010000}">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194" authorId="2" shapeId="0" xr:uid="{00000000-0006-0000-0100-0000A5010000}">
      <text>
        <r>
          <rPr>
            <b/>
            <sz val="8"/>
            <color indexed="81"/>
            <rFont val="Tahoma"/>
            <family val="2"/>
          </rPr>
          <t>Titolo di 
esenzione:
DPR 633/72
articolo 4
comma 4</t>
        </r>
      </text>
    </comment>
    <comment ref="J194" authorId="2" shapeId="0" xr:uid="{00000000-0006-0000-0100-0000A6010000}">
      <text>
        <r>
          <rPr>
            <b/>
            <sz val="8"/>
            <color indexed="81"/>
            <rFont val="Tahoma"/>
            <family val="2"/>
          </rPr>
          <t>Titolo di 
esenzione:
DPR 917/86
articolo 148
comma 1</t>
        </r>
      </text>
    </comment>
    <comment ref="B195" authorId="1" shapeId="0" xr:uid="{00000000-0006-0000-0100-0000A7010000}">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195" authorId="2" shapeId="0" xr:uid="{00000000-0006-0000-0100-0000A8010000}">
      <text>
        <r>
          <rPr>
            <b/>
            <sz val="8"/>
            <color indexed="81"/>
            <rFont val="Tahoma"/>
            <family val="2"/>
          </rPr>
          <t>Titolo di 
esenzione:
DPR 633/72
articolo 4
commi 6 e 7</t>
        </r>
      </text>
    </comment>
    <comment ref="J195" authorId="2" shapeId="0" xr:uid="{00000000-0006-0000-0100-0000A9010000}">
      <text>
        <r>
          <rPr>
            <b/>
            <sz val="8"/>
            <color indexed="81"/>
            <rFont val="Tahoma"/>
            <family val="2"/>
          </rPr>
          <t>Titolo di 
esenzione:
DPR  917/86
articolo 148
comma 5</t>
        </r>
      </text>
    </comment>
    <comment ref="B196" authorId="1" shapeId="0" xr:uid="{00000000-0006-0000-0100-0000AA010000}">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196" authorId="2" shapeId="0" xr:uid="{00000000-0006-0000-0100-0000AB010000}">
      <text>
        <r>
          <rPr>
            <b/>
            <sz val="8"/>
            <color indexed="81"/>
            <rFont val="Tahoma"/>
            <family val="2"/>
          </rPr>
          <t>Titolo di 
esenzione:
DPR 633/72
articolo 4
comma 4</t>
        </r>
      </text>
    </comment>
    <comment ref="J196" authorId="2" shapeId="0" xr:uid="{00000000-0006-0000-0100-0000AC010000}">
      <text>
        <r>
          <rPr>
            <b/>
            <sz val="8"/>
            <color indexed="81"/>
            <rFont val="Tahoma"/>
            <family val="2"/>
          </rPr>
          <t>Titolo di 
esenzione:
DPR 917/86
articolo 148
comma 3</t>
        </r>
      </text>
    </comment>
    <comment ref="B197" authorId="1" shapeId="0" xr:uid="{00000000-0006-0000-0100-0000AD010000}">
      <text>
        <r>
          <rPr>
            <sz val="8"/>
            <color indexed="81"/>
            <rFont val="Tahoma"/>
            <family val="2"/>
          </rPr>
          <t>4.
Inserire in questo rigo 
gli introiti derivanti 
da attività occasionali svolte dal Circolo
nei confronti di terzi non tesserati</t>
        </r>
      </text>
    </comment>
    <comment ref="E197" authorId="2" shapeId="0" xr:uid="{00000000-0006-0000-0100-0000AE010000}">
      <text>
        <r>
          <rPr>
            <b/>
            <sz val="8"/>
            <color indexed="81"/>
            <rFont val="Tahoma"/>
            <family val="2"/>
          </rPr>
          <t>Titolo di 
esenzione:
DPR 633/72
articolo 4
comma 4</t>
        </r>
      </text>
    </comment>
    <comment ref="B198" authorId="1" shapeId="0" xr:uid="{00000000-0006-0000-0100-0000AF010000}">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198" authorId="2" shapeId="0" xr:uid="{00000000-0006-0000-0100-0000B0010000}">
      <text>
        <r>
          <rPr>
            <b/>
            <sz val="8"/>
            <color indexed="81"/>
            <rFont val="Tahoma"/>
            <family val="2"/>
          </rPr>
          <t>Titolo di 
esenzione:
DPR 633/72
articolo 4
comma 4</t>
        </r>
      </text>
    </comment>
    <comment ref="I198" authorId="2" shapeId="0" xr:uid="{00000000-0006-0000-0100-0000B1010000}">
      <text>
        <r>
          <rPr>
            <b/>
            <sz val="8"/>
            <color indexed="81"/>
            <rFont val="Tahoma"/>
            <family val="2"/>
          </rPr>
          <t>Sulle attività istituzionali (ricreative) l'IVA non è dovuta, e l'ISI si calcola sull'intero ammontare</t>
        </r>
      </text>
    </comment>
    <comment ref="J198" authorId="2" shapeId="0" xr:uid="{00000000-0006-0000-0100-0000B2010000}">
      <text>
        <r>
          <rPr>
            <b/>
            <sz val="8"/>
            <color indexed="81"/>
            <rFont val="Tahoma"/>
            <family val="2"/>
          </rPr>
          <t>Titolo di 
esenzione:
DPR 917/86
articolo 148
comma 3</t>
        </r>
      </text>
    </comment>
    <comment ref="B199" authorId="1" shapeId="0" xr:uid="{00000000-0006-0000-0100-0000B3010000}">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199" authorId="2" shapeId="0" xr:uid="{00000000-0006-0000-0100-0000B4010000}">
      <text>
        <r>
          <rPr>
            <b/>
            <sz val="8"/>
            <color indexed="81"/>
            <rFont val="Tahoma"/>
            <family val="2"/>
          </rPr>
          <t>Titolo di 
esenzione:
DPR 633/72
articolo 4
comma 4</t>
        </r>
      </text>
    </comment>
    <comment ref="I199" authorId="2" shapeId="0" xr:uid="{00000000-0006-0000-0100-0000B5010000}">
      <text>
        <r>
          <rPr>
            <b/>
            <sz val="8"/>
            <color indexed="81"/>
            <rFont val="Tahoma"/>
            <family val="2"/>
          </rPr>
          <t>L'ISI 
si versa una volta all'anno su base forfetaria.
Vedasi foglio
"ISI su apparecchi"</t>
        </r>
      </text>
    </comment>
    <comment ref="J199" authorId="2" shapeId="0" xr:uid="{00000000-0006-0000-0100-0000B6010000}">
      <text>
        <r>
          <rPr>
            <b/>
            <sz val="8"/>
            <color indexed="81"/>
            <rFont val="Tahoma"/>
            <family val="2"/>
          </rPr>
          <t>Titolo di 
esenzione:
DPR 917/86
articolo 148
comma 3</t>
        </r>
      </text>
    </comment>
    <comment ref="B200" authorId="1" shapeId="0" xr:uid="{00000000-0006-0000-0100-0000B7010000}">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200" authorId="2" shapeId="0" xr:uid="{00000000-0006-0000-0100-0000B8010000}">
      <text>
        <r>
          <rPr>
            <b/>
            <sz val="8"/>
            <color indexed="81"/>
            <rFont val="Tahoma"/>
            <family val="2"/>
          </rPr>
          <t>Le attività 
turistico 
ricettive, 
anche 
verso soci 
tesserati, 
sono 
considerate commerciali 
solo ai fini
IVA</t>
        </r>
      </text>
    </comment>
    <comment ref="J200" authorId="2" shapeId="0" xr:uid="{00000000-0006-0000-0100-0000B9010000}">
      <text>
        <r>
          <rPr>
            <b/>
            <sz val="8"/>
            <color indexed="81"/>
            <rFont val="Tahoma"/>
            <family val="2"/>
          </rPr>
          <t>Titolo di 
esenzione:
DPR  917/86
articolo 148
comma 5</t>
        </r>
      </text>
    </comment>
    <comment ref="B201" authorId="1" shapeId="0" xr:uid="{00000000-0006-0000-0100-0000BA010000}">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201" authorId="2" shapeId="0" xr:uid="{00000000-0006-0000-0100-0000BB010000}">
      <text>
        <r>
          <rPr>
            <b/>
            <sz val="8"/>
            <color indexed="81"/>
            <rFont val="Tahoma"/>
            <family val="2"/>
          </rPr>
          <t>Le attività 
turistico 
ricettive, 
anche 
verso soci 
tesserati, 
sono 
considerate commerciali 
solo ai fini 
IVA</t>
        </r>
      </text>
    </comment>
    <comment ref="J201" authorId="2" shapeId="0" xr:uid="{00000000-0006-0000-0100-0000BC010000}">
      <text>
        <r>
          <rPr>
            <b/>
            <sz val="8"/>
            <color indexed="81"/>
            <rFont val="Tahoma"/>
            <family val="2"/>
          </rPr>
          <t>Titolo di 
esenzione:
DPR  917/86
articolo 148
comma 5</t>
        </r>
      </text>
    </comment>
    <comment ref="B202" authorId="1" shapeId="0" xr:uid="{00000000-0006-0000-0100-0000BD010000}">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203" authorId="1" shapeId="0" xr:uid="{00000000-0006-0000-0100-0000BE010000}">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204" authorId="1" shapeId="0" xr:uid="{00000000-0006-0000-0100-0000BF010000}">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205" authorId="1" shapeId="0" xr:uid="{00000000-0006-0000-0100-0000C0010000}">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206" authorId="0" shapeId="0" xr:uid="{00000000-0006-0000-0100-0000C101000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206" authorId="0" shapeId="0" xr:uid="{00000000-0006-0000-0100-0000C2010000}">
      <text>
        <r>
          <rPr>
            <sz val="8"/>
            <color indexed="81"/>
            <rFont val="Tahoma"/>
            <family val="2"/>
          </rPr>
          <t>L'introito, al netto dell'IVA, è assoggettato a Imposta sugli intrattenimenti.</t>
        </r>
      </text>
    </comment>
    <comment ref="B207" authorId="1" shapeId="0" xr:uid="{00000000-0006-0000-0100-0000C3010000}">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207" authorId="0" shapeId="0" xr:uid="{00000000-0006-0000-0100-0000C4010000}">
      <text>
        <r>
          <rPr>
            <sz val="8"/>
            <color indexed="81"/>
            <rFont val="Tahoma"/>
            <family val="2"/>
          </rPr>
          <t>L'introito, al netto dell'IVA, è assoggettato a Imposta sugli intrattenimenti.</t>
        </r>
      </text>
    </comment>
    <comment ref="B208" authorId="1" shapeId="0" xr:uid="{00000000-0006-0000-0100-0000C5010000}">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209" authorId="1" shapeId="0" xr:uid="{00000000-0006-0000-0100-0000C6010000}">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209" authorId="2" shapeId="0" xr:uid="{00000000-0006-0000-0100-0000C7010000}">
      <text>
        <r>
          <rPr>
            <b/>
            <sz val="8"/>
            <color indexed="81"/>
            <rFont val="Tahoma"/>
            <family val="2"/>
          </rPr>
          <t>Titolo di 
esenzione:
DL 460/87
articolo 2
comma 2</t>
        </r>
      </text>
    </comment>
    <comment ref="H209" authorId="2" shapeId="0" xr:uid="{00000000-0006-0000-0100-0000C8010000}">
      <text>
        <r>
          <rPr>
            <b/>
            <sz val="8"/>
            <color indexed="81"/>
            <rFont val="Tahoma"/>
            <family val="2"/>
          </rPr>
          <t>Titolo di 
esenzione:
DL 460/87
articolo 2
comma 2</t>
        </r>
      </text>
    </comment>
    <comment ref="J209" authorId="2" shapeId="0" xr:uid="{00000000-0006-0000-0100-0000C9010000}">
      <text>
        <r>
          <rPr>
            <b/>
            <sz val="8"/>
            <color indexed="81"/>
            <rFont val="Tahoma"/>
            <family val="2"/>
          </rPr>
          <t>Titolo di 
esenzione:
DPR 917/86
articolo 143
comma 3, a)</t>
        </r>
      </text>
    </comment>
    <comment ref="B211" authorId="1" shapeId="0" xr:uid="{00000000-0006-0000-0100-0000CA010000}">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211" authorId="2" shapeId="0" xr:uid="{00000000-0006-0000-0100-0000CB010000}">
      <text>
        <r>
          <rPr>
            <b/>
            <sz val="8"/>
            <color indexed="81"/>
            <rFont val="Tahoma"/>
            <family val="2"/>
          </rPr>
          <t>Titolo di 
esenzione:
DPR 633/72
articolo 4
comma 4</t>
        </r>
      </text>
    </comment>
    <comment ref="J211" authorId="2" shapeId="0" xr:uid="{00000000-0006-0000-0100-0000CC010000}">
      <text>
        <r>
          <rPr>
            <b/>
            <sz val="8"/>
            <color indexed="81"/>
            <rFont val="Tahoma"/>
            <family val="2"/>
          </rPr>
          <t>Titolo di 
esenzione:
DPR 917/86
articolo 148
comma 1</t>
        </r>
      </text>
    </comment>
    <comment ref="B212" authorId="1" shapeId="0" xr:uid="{00000000-0006-0000-0100-0000CD010000}">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212" authorId="2" shapeId="0" xr:uid="{00000000-0006-0000-0100-0000CE010000}">
      <text>
        <r>
          <rPr>
            <b/>
            <sz val="8"/>
            <color indexed="81"/>
            <rFont val="Tahoma"/>
            <family val="2"/>
          </rPr>
          <t>Titolo di 
esenzione:
DPR 633/72
articolo 4
commi 6 e 7</t>
        </r>
      </text>
    </comment>
    <comment ref="J212" authorId="2" shapeId="0" xr:uid="{00000000-0006-0000-0100-0000CF010000}">
      <text>
        <r>
          <rPr>
            <b/>
            <sz val="8"/>
            <color indexed="81"/>
            <rFont val="Tahoma"/>
            <family val="2"/>
          </rPr>
          <t>Titolo di 
esenzione:
DPR  917/86
articolo 148
comma 5</t>
        </r>
      </text>
    </comment>
    <comment ref="B213" authorId="1" shapeId="0" xr:uid="{00000000-0006-0000-0100-0000D0010000}">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213" authorId="2" shapeId="0" xr:uid="{00000000-0006-0000-0100-0000D1010000}">
      <text>
        <r>
          <rPr>
            <b/>
            <sz val="8"/>
            <color indexed="81"/>
            <rFont val="Tahoma"/>
            <family val="2"/>
          </rPr>
          <t>Titolo di 
esenzione:
DPR 633/72
articolo 4
comma 4</t>
        </r>
      </text>
    </comment>
    <comment ref="J213" authorId="2" shapeId="0" xr:uid="{00000000-0006-0000-0100-0000D2010000}">
      <text>
        <r>
          <rPr>
            <b/>
            <sz val="8"/>
            <color indexed="81"/>
            <rFont val="Tahoma"/>
            <family val="2"/>
          </rPr>
          <t>Titolo di 
esenzione:
DPR 917/86
articolo 148
comma 3</t>
        </r>
      </text>
    </comment>
    <comment ref="B214" authorId="1" shapeId="0" xr:uid="{00000000-0006-0000-0100-0000D3010000}">
      <text>
        <r>
          <rPr>
            <sz val="8"/>
            <color indexed="81"/>
            <rFont val="Tahoma"/>
            <family val="2"/>
          </rPr>
          <t>4.
Inserire in questo rigo 
gli introiti derivanti 
da attività occasionali svolte dal Circolo
nei confronti di terzi non tesserati</t>
        </r>
      </text>
    </comment>
    <comment ref="E214" authorId="2" shapeId="0" xr:uid="{00000000-0006-0000-0100-0000D4010000}">
      <text>
        <r>
          <rPr>
            <b/>
            <sz val="8"/>
            <color indexed="81"/>
            <rFont val="Tahoma"/>
            <family val="2"/>
          </rPr>
          <t>Titolo di 
esenzione:
DPR 633/72
articolo 4
comma 4</t>
        </r>
      </text>
    </comment>
    <comment ref="B215" authorId="1" shapeId="0" xr:uid="{00000000-0006-0000-0100-0000D5010000}">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215" authorId="2" shapeId="0" xr:uid="{00000000-0006-0000-0100-0000D6010000}">
      <text>
        <r>
          <rPr>
            <b/>
            <sz val="8"/>
            <color indexed="81"/>
            <rFont val="Tahoma"/>
            <family val="2"/>
          </rPr>
          <t>Titolo di 
esenzione:
DPR 633/72
articolo 4
comma 4</t>
        </r>
      </text>
    </comment>
    <comment ref="I215" authorId="2" shapeId="0" xr:uid="{00000000-0006-0000-0100-0000D7010000}">
      <text>
        <r>
          <rPr>
            <b/>
            <sz val="8"/>
            <color indexed="81"/>
            <rFont val="Tahoma"/>
            <family val="2"/>
          </rPr>
          <t>Sulle attività istituzionali (ricreative) l'IVA non è dovuta, e l'ISI si calcola sull'intero ammontare</t>
        </r>
      </text>
    </comment>
    <comment ref="J215" authorId="2" shapeId="0" xr:uid="{00000000-0006-0000-0100-0000D8010000}">
      <text>
        <r>
          <rPr>
            <b/>
            <sz val="8"/>
            <color indexed="81"/>
            <rFont val="Tahoma"/>
            <family val="2"/>
          </rPr>
          <t>Titolo di 
esenzione:
DPR 917/86
articolo 148
comma 3</t>
        </r>
      </text>
    </comment>
    <comment ref="B216" authorId="1" shapeId="0" xr:uid="{00000000-0006-0000-0100-0000D9010000}">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216" authorId="2" shapeId="0" xr:uid="{00000000-0006-0000-0100-0000DA010000}">
      <text>
        <r>
          <rPr>
            <b/>
            <sz val="8"/>
            <color indexed="81"/>
            <rFont val="Tahoma"/>
            <family val="2"/>
          </rPr>
          <t>Titolo di 
esenzione:
DPR 633/72
articolo 4
comma 4</t>
        </r>
      </text>
    </comment>
    <comment ref="I216" authorId="2" shapeId="0" xr:uid="{00000000-0006-0000-0100-0000DB010000}">
      <text>
        <r>
          <rPr>
            <b/>
            <sz val="8"/>
            <color indexed="81"/>
            <rFont val="Tahoma"/>
            <family val="2"/>
          </rPr>
          <t>L'ISI 
si versa una volta all'anno su base forfetaria.
Vedasi foglio
"ISI su apparecchi"</t>
        </r>
      </text>
    </comment>
    <comment ref="J216" authorId="2" shapeId="0" xr:uid="{00000000-0006-0000-0100-0000DC010000}">
      <text>
        <r>
          <rPr>
            <b/>
            <sz val="8"/>
            <color indexed="81"/>
            <rFont val="Tahoma"/>
            <family val="2"/>
          </rPr>
          <t>Titolo di 
esenzione:
DPR 917/86
articolo 148
comma 3</t>
        </r>
      </text>
    </comment>
    <comment ref="B217" authorId="1" shapeId="0" xr:uid="{00000000-0006-0000-0100-0000DD010000}">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217" authorId="2" shapeId="0" xr:uid="{00000000-0006-0000-0100-0000DE010000}">
      <text>
        <r>
          <rPr>
            <b/>
            <sz val="8"/>
            <color indexed="81"/>
            <rFont val="Tahoma"/>
            <family val="2"/>
          </rPr>
          <t>Le attività 
turistico 
ricettive, 
anche 
verso soci 
tesserati, 
sono 
considerate commerciali 
solo ai fini
IVA</t>
        </r>
      </text>
    </comment>
    <comment ref="J217" authorId="2" shapeId="0" xr:uid="{00000000-0006-0000-0100-0000DF010000}">
      <text>
        <r>
          <rPr>
            <b/>
            <sz val="8"/>
            <color indexed="81"/>
            <rFont val="Tahoma"/>
            <family val="2"/>
          </rPr>
          <t>Titolo di 
esenzione:
DPR  917/86
articolo 148
comma 5</t>
        </r>
      </text>
    </comment>
    <comment ref="B218" authorId="1" shapeId="0" xr:uid="{00000000-0006-0000-0100-0000E0010000}">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218" authorId="2" shapeId="0" xr:uid="{00000000-0006-0000-0100-0000E1010000}">
      <text>
        <r>
          <rPr>
            <b/>
            <sz val="8"/>
            <color indexed="81"/>
            <rFont val="Tahoma"/>
            <family val="2"/>
          </rPr>
          <t>Le attività 
turistico 
ricettive, 
anche 
verso soci 
tesserati, 
sono 
considerate commerciali 
solo ai fini 
IVA</t>
        </r>
      </text>
    </comment>
    <comment ref="J218" authorId="2" shapeId="0" xr:uid="{00000000-0006-0000-0100-0000E2010000}">
      <text>
        <r>
          <rPr>
            <b/>
            <sz val="8"/>
            <color indexed="81"/>
            <rFont val="Tahoma"/>
            <family val="2"/>
          </rPr>
          <t>Titolo di 
esenzione:
DPR  917/86
articolo 148
comma 5</t>
        </r>
      </text>
    </comment>
    <comment ref="B219" authorId="1" shapeId="0" xr:uid="{00000000-0006-0000-0100-0000E3010000}">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220" authorId="1" shapeId="0" xr:uid="{00000000-0006-0000-0100-0000E4010000}">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221" authorId="1" shapeId="0" xr:uid="{00000000-0006-0000-0100-0000E5010000}">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222" authorId="1" shapeId="0" xr:uid="{00000000-0006-0000-0100-0000E6010000}">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223" authorId="0" shapeId="0" xr:uid="{00000000-0006-0000-0100-0000E701000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223" authorId="0" shapeId="0" xr:uid="{00000000-0006-0000-0100-0000E8010000}">
      <text>
        <r>
          <rPr>
            <sz val="8"/>
            <color indexed="81"/>
            <rFont val="Tahoma"/>
            <family val="2"/>
          </rPr>
          <t>L'introito, al netto dell'IVA, è assoggettato a Imposta sugli intrattenimenti.</t>
        </r>
      </text>
    </comment>
    <comment ref="B224" authorId="1" shapeId="0" xr:uid="{00000000-0006-0000-0100-0000E9010000}">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224" authorId="0" shapeId="0" xr:uid="{00000000-0006-0000-0100-0000EA010000}">
      <text>
        <r>
          <rPr>
            <sz val="8"/>
            <color indexed="81"/>
            <rFont val="Tahoma"/>
            <family val="2"/>
          </rPr>
          <t>L'introito, al netto dell'IVA, è assoggettato a Imposta sugli intrattenimenti.</t>
        </r>
      </text>
    </comment>
    <comment ref="B225" authorId="1" shapeId="0" xr:uid="{00000000-0006-0000-0100-0000EB010000}">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226" authorId="1" shapeId="0" xr:uid="{00000000-0006-0000-0100-0000EC010000}">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226" authorId="2" shapeId="0" xr:uid="{00000000-0006-0000-0100-0000ED010000}">
      <text>
        <r>
          <rPr>
            <b/>
            <sz val="8"/>
            <color indexed="81"/>
            <rFont val="Tahoma"/>
            <family val="2"/>
          </rPr>
          <t>Titolo di 
esenzione:
DL 460/87
articolo 2
comma 2</t>
        </r>
      </text>
    </comment>
    <comment ref="H226" authorId="2" shapeId="0" xr:uid="{00000000-0006-0000-0100-0000EE010000}">
      <text>
        <r>
          <rPr>
            <b/>
            <sz val="8"/>
            <color indexed="81"/>
            <rFont val="Tahoma"/>
            <family val="2"/>
          </rPr>
          <t>Titolo di 
esenzione:
DL 460/87
articolo 2
comma 2</t>
        </r>
      </text>
    </comment>
    <comment ref="J226" authorId="2" shapeId="0" xr:uid="{00000000-0006-0000-0100-0000EF010000}">
      <text>
        <r>
          <rPr>
            <b/>
            <sz val="8"/>
            <color indexed="81"/>
            <rFont val="Tahoma"/>
            <family val="2"/>
          </rPr>
          <t>Titolo di 
esenzione:
DPR 917/86
articolo 143
comma 3, 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Tarcisio Verdari</author>
    <author>Tarcisio</author>
  </authors>
  <commentList>
    <comment ref="B1" authorId="0" shapeId="0" xr:uid="{00000000-0006-0000-0300-000001000000}">
      <text>
        <r>
          <rPr>
            <b/>
            <sz val="8"/>
            <color indexed="81"/>
            <rFont val="Tahoma"/>
            <family val="2"/>
          </rPr>
          <t>I dati anagrafici vanno inseriti nello spazio previsto all'inizio della scheda "Note"</t>
        </r>
      </text>
    </comment>
    <comment ref="G7" authorId="1" shapeId="0" xr:uid="{00000000-0006-0000-0300-000002000000}">
      <text>
        <r>
          <rPr>
            <b/>
            <sz val="8"/>
            <color indexed="81"/>
            <rFont val="Tahoma"/>
            <family val="2"/>
          </rPr>
          <t>Quando il 16 del mese cade di sabato o di domenica o di giorno festivo, la scadenza è posticipata al primo giorno lavorativo seguente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Tarcisio Verdari</author>
    <author>PROPRIETARIO</author>
  </authors>
  <commentList>
    <comment ref="C1" authorId="0" shapeId="0" xr:uid="{00000000-0006-0000-0400-000001000000}">
      <text>
        <r>
          <rPr>
            <b/>
            <sz val="8"/>
            <color indexed="81"/>
            <rFont val="Tahoma"/>
            <family val="2"/>
          </rPr>
          <t>I dati anagrafici vanno inseriti nello spazio previsto all'inizio della scheda "Note"</t>
        </r>
      </text>
    </comment>
    <comment ref="C6" authorId="1" shapeId="0" xr:uid="{00000000-0006-0000-0400-000002000000}">
      <text>
        <r>
          <rPr>
            <b/>
            <sz val="8"/>
            <color indexed="81"/>
            <rFont val="Tahoma"/>
            <family val="2"/>
          </rPr>
          <t xml:space="preserve">Indicare 
il numero
degli 
apparecchi
posseduti 
dal Circolo.
</t>
        </r>
        <r>
          <rPr>
            <i/>
            <sz val="8"/>
            <color indexed="81"/>
            <rFont val="Tahoma"/>
            <family val="2"/>
          </rPr>
          <t>Per quelli
a noleggio
se ne deve
occupare
il gestore.</t>
        </r>
      </text>
    </comment>
    <comment ref="D6" authorId="1" shapeId="0" xr:uid="{00000000-0006-0000-0400-000003000000}">
      <text>
        <r>
          <rPr>
            <b/>
            <sz val="8"/>
            <color indexed="81"/>
            <rFont val="Tahoma"/>
            <family val="2"/>
          </rPr>
          <t>L'ISI si calcola al netto dell'IVA in quanto dovuta. Poiché sulle attività istituzionali l'iva non è mai dovuta, l'ISI si calcola sull'imponibile forfetario lordo.</t>
        </r>
      </text>
    </comment>
    <comment ref="C8" authorId="1" shapeId="0" xr:uid="{00000000-0006-0000-0400-000004000000}">
      <text>
        <r>
          <rPr>
            <b/>
            <sz val="8"/>
            <color indexed="81"/>
            <rFont val="Tahoma"/>
            <family val="2"/>
          </rPr>
          <t>Indicare il numero
degli apparecchi
posseduti dal Circolo.</t>
        </r>
        <r>
          <rPr>
            <sz val="8"/>
            <color indexed="81"/>
            <rFont val="Tahoma"/>
            <family val="2"/>
          </rPr>
          <t xml:space="preserve">
</t>
        </r>
        <r>
          <rPr>
            <i/>
            <sz val="8"/>
            <color indexed="81"/>
            <rFont val="Tahoma"/>
            <family val="2"/>
          </rPr>
          <t>Per quelli a noleggio
se ne deve occupare
il gestore.</t>
        </r>
      </text>
    </comment>
    <comment ref="C9" authorId="1" shapeId="0" xr:uid="{00000000-0006-0000-0400-000005000000}">
      <text>
        <r>
          <rPr>
            <b/>
            <sz val="8"/>
            <color indexed="81"/>
            <rFont val="Tahoma"/>
            <family val="2"/>
          </rPr>
          <t>Indicare il numero
degli apparecchi
posseduti dal Circolo.</t>
        </r>
        <r>
          <rPr>
            <sz val="8"/>
            <color indexed="81"/>
            <rFont val="Tahoma"/>
            <family val="2"/>
          </rPr>
          <t xml:space="preserve">
</t>
        </r>
        <r>
          <rPr>
            <i/>
            <sz val="8"/>
            <color indexed="81"/>
            <rFont val="Tahoma"/>
            <family val="2"/>
          </rPr>
          <t>Per quelli a noleggio
se ne deve occupare
il gestore.</t>
        </r>
      </text>
    </comment>
    <comment ref="C10" authorId="1" shapeId="0" xr:uid="{00000000-0006-0000-0400-000006000000}">
      <text>
        <r>
          <rPr>
            <b/>
            <sz val="8"/>
            <color indexed="81"/>
            <rFont val="Tahoma"/>
            <family val="2"/>
          </rPr>
          <t>Indicare il numero
degli apparecchi
posseduti dal Circolo.</t>
        </r>
        <r>
          <rPr>
            <sz val="8"/>
            <color indexed="81"/>
            <rFont val="Tahoma"/>
            <family val="2"/>
          </rPr>
          <t xml:space="preserve">
</t>
        </r>
        <r>
          <rPr>
            <i/>
            <sz val="8"/>
            <color indexed="81"/>
            <rFont val="Tahoma"/>
            <family val="2"/>
          </rPr>
          <t>Per quelli a noleggio
se ne deve occupare
il gestore.</t>
        </r>
      </text>
    </comment>
    <comment ref="C11" authorId="1" shapeId="0" xr:uid="{00000000-0006-0000-0400-000007000000}">
      <text>
        <r>
          <rPr>
            <b/>
            <sz val="8"/>
            <color indexed="81"/>
            <rFont val="Tahoma"/>
            <family val="2"/>
          </rPr>
          <t>Indicare il numero
degli apparecchi
posseduti dal Circolo.</t>
        </r>
        <r>
          <rPr>
            <sz val="8"/>
            <color indexed="81"/>
            <rFont val="Tahoma"/>
            <family val="2"/>
          </rPr>
          <t xml:space="preserve">
</t>
        </r>
        <r>
          <rPr>
            <i/>
            <sz val="8"/>
            <color indexed="81"/>
            <rFont val="Tahoma"/>
            <family val="2"/>
          </rPr>
          <t>Per quelli a noleggio
se ne deve occupare
il gestore.</t>
        </r>
      </text>
    </comment>
    <comment ref="C12" authorId="1" shapeId="0" xr:uid="{00000000-0006-0000-0400-000008000000}">
      <text>
        <r>
          <rPr>
            <b/>
            <sz val="8"/>
            <color indexed="81"/>
            <rFont val="Tahoma"/>
            <family val="2"/>
          </rPr>
          <t>Indicare il numero
degli apparecchi
posseduti dal Circolo.</t>
        </r>
        <r>
          <rPr>
            <sz val="8"/>
            <color indexed="81"/>
            <rFont val="Tahoma"/>
            <family val="2"/>
          </rPr>
          <t xml:space="preserve">
</t>
        </r>
        <r>
          <rPr>
            <i/>
            <sz val="8"/>
            <color indexed="81"/>
            <rFont val="Tahoma"/>
            <family val="2"/>
          </rPr>
          <t>Per quelli a noleggio
se ne deve occupare
il gestore.</t>
        </r>
      </text>
    </comment>
    <comment ref="C13" authorId="1" shapeId="0" xr:uid="{00000000-0006-0000-0400-000009000000}">
      <text>
        <r>
          <rPr>
            <b/>
            <sz val="8"/>
            <color indexed="81"/>
            <rFont val="Tahoma"/>
            <family val="2"/>
          </rPr>
          <t>Indicare il numero
degli apparecchi
posseduti dal Circolo.</t>
        </r>
        <r>
          <rPr>
            <sz val="8"/>
            <color indexed="81"/>
            <rFont val="Tahoma"/>
            <family val="2"/>
          </rPr>
          <t xml:space="preserve">
</t>
        </r>
        <r>
          <rPr>
            <i/>
            <sz val="8"/>
            <color indexed="81"/>
            <rFont val="Tahoma"/>
            <family val="2"/>
          </rPr>
          <t>Per quelli a noleggio
se ne deve occupare
il gestore.</t>
        </r>
      </text>
    </comment>
    <comment ref="G14" authorId="1" shapeId="0" xr:uid="{00000000-0006-0000-0400-00000A000000}">
      <text>
        <r>
          <rPr>
            <sz val="7"/>
            <color indexed="81"/>
            <rFont val="Tahoma"/>
            <family val="2"/>
          </rPr>
          <t>Quando il 16 del mese cade di sabato o di domenica o di giorno festivo, la scadenza è posticipata al primo giorno lavorativo seguente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Tarcisio Verdari</author>
    <author>PROPRIETARIO</author>
  </authors>
  <commentList>
    <comment ref="B2" authorId="0" shapeId="0" xr:uid="{00000000-0006-0000-0500-000001000000}">
      <text>
        <r>
          <rPr>
            <sz val="8"/>
            <color indexed="81"/>
            <rFont val="Tahoma"/>
            <family val="2"/>
          </rPr>
          <t>I dati anagrafici vanno inseriti nello spazio previsto all'inizio della scheda "Note"</t>
        </r>
      </text>
    </comment>
    <comment ref="I9" authorId="1" shapeId="0" xr:uid="{00000000-0006-0000-0500-000002000000}">
      <text>
        <r>
          <rPr>
            <sz val="8"/>
            <color indexed="81"/>
            <rFont val="Tahoma"/>
            <family val="2"/>
          </rPr>
          <t>Inserire manualmente
eventuali
introiti per
diritti R/TV</t>
        </r>
      </text>
    </comment>
    <comment ref="I14" authorId="1" shapeId="0" xr:uid="{00000000-0006-0000-0500-000003000000}">
      <text>
        <r>
          <rPr>
            <sz val="8"/>
            <color indexed="81"/>
            <rFont val="Tahoma"/>
            <family val="2"/>
          </rPr>
          <t>Inserire manualmente
eventuali
introiti per
diritti R/TV</t>
        </r>
      </text>
    </comment>
    <comment ref="I19" authorId="1" shapeId="0" xr:uid="{00000000-0006-0000-0500-000004000000}">
      <text>
        <r>
          <rPr>
            <sz val="8"/>
            <color indexed="81"/>
            <rFont val="Tahoma"/>
            <family val="2"/>
          </rPr>
          <t>Inserire manualmente
eventuali
introiti per
diritti R/TV</t>
        </r>
      </text>
    </comment>
    <comment ref="I24" authorId="1" shapeId="0" xr:uid="{00000000-0006-0000-0500-000005000000}">
      <text>
        <r>
          <rPr>
            <sz val="8"/>
            <color indexed="81"/>
            <rFont val="Tahoma"/>
            <family val="2"/>
          </rPr>
          <t>Inserire manualmente
eventuali
introiti per
diritti R/TV</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PROPRIETARIO</author>
  </authors>
  <commentList>
    <comment ref="E4" authorId="0" shapeId="0" xr:uid="{00000000-0006-0000-0600-000001000000}">
      <text>
        <r>
          <rPr>
            <b/>
            <sz val="8"/>
            <color indexed="81"/>
            <rFont val="Tahoma"/>
            <family val="2"/>
          </rPr>
          <t>Quando
il 16 del mese 
è sabato 
o domenica 
o festivo, 
la scadenza 
è posticipata 
al primo giorno lavorativo seguente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Tarcisio</author>
  </authors>
  <commentList>
    <comment ref="A3" authorId="0" shapeId="0" xr:uid="{00000000-0006-0000-0700-000001000000}">
      <text>
        <r>
          <rPr>
            <b/>
            <sz val="8"/>
            <color indexed="81"/>
            <rFont val="Tahoma"/>
            <family val="2"/>
          </rPr>
          <t>Inserire i dati nel primo foglio "Note"</t>
        </r>
      </text>
    </comment>
    <comment ref="D10" authorId="0" shapeId="0" xr:uid="{00000000-0006-0000-0700-000002000000}">
      <text>
        <r>
          <rPr>
            <b/>
            <sz val="8"/>
            <color indexed="81"/>
            <rFont val="Tahoma"/>
            <family val="2"/>
          </rPr>
          <t>Inserire il numero della fattura, che deve essere progressivo, iniziando dal n.1 ogni anno.</t>
        </r>
      </text>
    </comment>
    <comment ref="D12" authorId="0" shapeId="0" xr:uid="{00000000-0006-0000-0700-000003000000}">
      <text>
        <r>
          <rPr>
            <b/>
            <sz val="8"/>
            <color indexed="81"/>
            <rFont val="Tahoma"/>
            <family val="2"/>
          </rPr>
          <t>Inserire la data della fattura GG-MM-AAAA</t>
        </r>
      </text>
    </comment>
    <comment ref="C16" authorId="0" shapeId="0" xr:uid="{00000000-0006-0000-0700-000004000000}">
      <text>
        <r>
          <rPr>
            <b/>
            <sz val="8"/>
            <color indexed="81"/>
            <rFont val="Tahoma"/>
            <family val="2"/>
          </rPr>
          <t>Inserire il Nome del destinatario della fattura</t>
        </r>
      </text>
    </comment>
    <comment ref="B17" authorId="0" shapeId="0" xr:uid="{00000000-0006-0000-0700-000005000000}">
      <text>
        <r>
          <rPr>
            <b/>
            <sz val="8"/>
            <color indexed="81"/>
            <rFont val="Tahoma"/>
            <family val="2"/>
          </rPr>
          <t>Indirizzo (Via/Piazza e numero civico)</t>
        </r>
      </text>
    </comment>
    <comment ref="B18" authorId="0" shapeId="0" xr:uid="{00000000-0006-0000-0700-000006000000}">
      <text>
        <r>
          <rPr>
            <b/>
            <sz val="8"/>
            <color indexed="81"/>
            <rFont val="Tahoma"/>
            <family val="2"/>
          </rPr>
          <t>Località, cap, prov.</t>
        </r>
      </text>
    </comment>
    <comment ref="C19" authorId="0" shapeId="0" xr:uid="{00000000-0006-0000-0700-000007000000}">
      <text>
        <r>
          <rPr>
            <b/>
            <sz val="8"/>
            <color indexed="81"/>
            <rFont val="Tahoma"/>
            <family val="2"/>
          </rPr>
          <t>Inserire la Partita IVA 
del destinatario della fattura</t>
        </r>
      </text>
    </comment>
    <comment ref="C20" authorId="0" shapeId="0" xr:uid="{00000000-0006-0000-0700-000008000000}">
      <text>
        <r>
          <rPr>
            <b/>
            <sz val="8"/>
            <color indexed="81"/>
            <rFont val="Tahoma"/>
            <family val="2"/>
          </rPr>
          <t>Inserire il Codice Fiscale del destinatario della fattura</t>
        </r>
      </text>
    </comment>
    <comment ref="E23" authorId="0" shapeId="0" xr:uid="{00000000-0006-0000-0700-000009000000}">
      <text>
        <r>
          <rPr>
            <b/>
            <sz val="8"/>
            <color indexed="81"/>
            <rFont val="Tahoma"/>
            <family val="2"/>
          </rPr>
          <t>Scrivere 
in dettaglio 
la causale 
della fattura: 
Servizi o Beni, Quantità
qualità
prezzo unitario 
al netto dell'IVA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Tarcisio</author>
    <author>Tarcisio Verdari</author>
  </authors>
  <commentList>
    <comment ref="B8" authorId="0" shapeId="0" xr:uid="{00000000-0006-0000-0800-000001000000}">
      <text>
        <r>
          <rPr>
            <b/>
            <sz val="9"/>
            <color indexed="81"/>
            <rFont val="Tahoma"/>
            <family val="2"/>
          </rPr>
          <t>Aliquota così fissata
dalla Finanziaria 2008
Art. 1, 
comma 33, 
lettera e)</t>
        </r>
      </text>
    </comment>
    <comment ref="D8" authorId="0" shapeId="0" xr:uid="{00000000-0006-0000-0800-000002000000}">
      <text>
        <r>
          <rPr>
            <b/>
            <sz val="8"/>
            <color indexed="81"/>
            <rFont val="Tahoma"/>
            <family val="2"/>
          </rPr>
          <t>Non si versa
se inferiore
a 10,33 euro</t>
        </r>
      </text>
    </comment>
    <comment ref="D12" authorId="1" shapeId="0" xr:uid="{00000000-0006-0000-0800-000003000000}">
      <text>
        <r>
          <rPr>
            <b/>
            <sz val="8"/>
            <color indexed="81"/>
            <rFont val="Tahoma"/>
            <family val="2"/>
          </rPr>
          <t>La base imponibile è determinata con i criteri delle Imposte sul Reddito (IRPEG)</t>
        </r>
      </text>
    </comment>
    <comment ref="D23" authorId="0" shapeId="0" xr:uid="{00000000-0006-0000-0800-000004000000}">
      <text>
        <r>
          <rPr>
            <b/>
            <sz val="12"/>
            <color indexed="10"/>
            <rFont val="Tahoma"/>
            <family val="2"/>
          </rPr>
          <t>Deduzione forfetaria dell'imponibile 
agli effetti dell'IRAP.</t>
        </r>
        <r>
          <rPr>
            <b/>
            <sz val="8"/>
            <color indexed="10"/>
            <rFont val="Tahoma"/>
            <family val="2"/>
          </rPr>
          <t xml:space="preserve">
In questa casella appare automaticamente 
l'importo fofetario deducibile 
secondo le schema seguente.
deduzione fino a       se la base imponibile agli effetti dell’IRAP
      €     7.500,00        non supera 180.759,91 €
      €     8,625,00        supera 180.759,91 € ma non 180.834,91 €
      €     3,750,00        supera 180.834,91 € ma non 180.909,91 €
      €     1.875,00        supera 180.909,91 € ma non 180.984,91 €
      €                   0        supera 180.984,91 €
La deduzione si riferisce alla base imponibile, 
non all’imposta. 
Significa che non si versa IRAP fino a 318,75 € 
(€ 7.500,00 x aliquota 4,25%).</t>
        </r>
      </text>
    </comment>
    <comment ref="B25" authorId="1" shapeId="0" xr:uid="{00000000-0006-0000-0800-000005000000}">
      <text>
        <r>
          <rPr>
            <b/>
            <sz val="8"/>
            <color indexed="81"/>
            <rFont val="Tahoma"/>
            <family val="2"/>
          </rPr>
          <t>Immettere la percentuale IRAP in vigore.
Cfr le tabelle regionali</t>
        </r>
      </text>
    </comment>
    <comment ref="D25" authorId="0" shapeId="0" xr:uid="{00000000-0006-0000-0800-000006000000}">
      <text>
        <r>
          <rPr>
            <b/>
            <sz val="8"/>
            <color indexed="81"/>
            <rFont val="Tahoma"/>
            <family val="2"/>
          </rPr>
          <t>Non si versa
se inferiore 
a 10,33 euro</t>
        </r>
      </text>
    </comment>
    <comment ref="D30" authorId="1" shapeId="0" xr:uid="{00000000-0006-0000-0800-000007000000}">
      <text>
        <r>
          <rPr>
            <b/>
            <sz val="8"/>
            <color indexed="81"/>
            <rFont val="Tahoma"/>
            <family val="2"/>
          </rPr>
          <t>Se inferiore a € 123,29 si versa il 100% dell' acconto in unica soluzione entro il mese di Novembre</t>
        </r>
      </text>
    </comment>
    <comment ref="D32" authorId="1" shapeId="0" xr:uid="{00000000-0006-0000-0800-000008000000}">
      <text>
        <r>
          <rPr>
            <b/>
            <sz val="8"/>
            <color indexed="81"/>
            <rFont val="Tahoma"/>
            <family val="2"/>
          </rPr>
          <t>NON si versa se inferiore a € 20,66</t>
        </r>
      </text>
    </comment>
    <comment ref="D38" authorId="1" shapeId="0" xr:uid="{00000000-0006-0000-0800-000009000000}">
      <text>
        <r>
          <rPr>
            <b/>
            <sz val="8"/>
            <color indexed="81"/>
            <rFont val="Tahoma"/>
            <family val="2"/>
          </rPr>
          <t>Se inferiore a € 103,29 si versa il 100% dell' acconto in unica soluzione entro il mese di Novembre</t>
        </r>
      </text>
    </comment>
    <comment ref="D40" authorId="1" shapeId="0" xr:uid="{00000000-0006-0000-0800-00000A000000}">
      <text>
        <r>
          <rPr>
            <b/>
            <sz val="8"/>
            <color indexed="81"/>
            <rFont val="Tahoma"/>
            <family val="2"/>
          </rPr>
          <t>NON si versa se inferiore a € 20,66</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Tarisio Verdari</author>
  </authors>
  <commentList>
    <comment ref="D5" authorId="0" shapeId="0" xr:uid="{00000000-0006-0000-0900-000001000000}">
      <text>
        <r>
          <rPr>
            <b/>
            <sz val="9"/>
            <color indexed="81"/>
            <rFont val="Arial"/>
          </rPr>
          <t>Inserire giorno mese anno separati da trattino: 30-03-2014</t>
        </r>
      </text>
    </comment>
    <comment ref="D6" authorId="0" shapeId="0" xr:uid="{00000000-0006-0000-0900-000002000000}">
      <text>
        <r>
          <rPr>
            <b/>
            <sz val="9"/>
            <color indexed="81"/>
            <rFont val="Arial"/>
          </rPr>
          <t>Inserire giorno mese anno separati da trattino: 30-03-2014</t>
        </r>
      </text>
    </comment>
  </commentList>
</comments>
</file>

<file path=xl/sharedStrings.xml><?xml version="1.0" encoding="utf-8"?>
<sst xmlns="http://schemas.openxmlformats.org/spreadsheetml/2006/main" count="652" uniqueCount="307">
  <si>
    <t>Categ.</t>
  </si>
  <si>
    <t>AM1</t>
  </si>
  <si>
    <t>AM2</t>
  </si>
  <si>
    <t>AM3</t>
  </si>
  <si>
    <t>AM4</t>
  </si>
  <si>
    <t>AM5</t>
  </si>
  <si>
    <t>AM6</t>
  </si>
  <si>
    <t>Tipologia degli apparecchi</t>
  </si>
  <si>
    <t>IMPOSTA su Apparecchi da intrattenimento</t>
  </si>
  <si>
    <t>Numero Apparecchi</t>
  </si>
  <si>
    <t>Apparecchi per bambini 
(dondoli e cavallucci attivabili a gettone)</t>
  </si>
  <si>
    <r>
      <t xml:space="preserve">Apparecchi elettronici 
</t>
    </r>
    <r>
      <rPr>
        <sz val="10"/>
        <rFont val="Arial Narrow"/>
        <family val="2"/>
      </rPr>
      <t xml:space="preserve">attivabili a moneta o gettone (ruspe e simili) </t>
    </r>
  </si>
  <si>
    <r>
      <t xml:space="preserve">Biliardo </t>
    </r>
    <r>
      <rPr>
        <sz val="10"/>
        <rFont val="Arial Narrow"/>
        <family val="2"/>
      </rPr>
      <t xml:space="preserve">e simili 
attivabili a moneta o gettone </t>
    </r>
  </si>
  <si>
    <t>Entro il 16 marzo</t>
  </si>
  <si>
    <t>Totale dell'Imposta annuale ISI da versare</t>
  </si>
  <si>
    <t>TOTALE</t>
  </si>
  <si>
    <t>IVA</t>
  </si>
  <si>
    <t>IRAP</t>
  </si>
  <si>
    <t>Aliquota 10%</t>
  </si>
  <si>
    <t>Totale</t>
  </si>
  <si>
    <t>Imponibile</t>
  </si>
  <si>
    <t>Gennaio</t>
  </si>
  <si>
    <t>Febbraio</t>
  </si>
  <si>
    <t>Marzo</t>
  </si>
  <si>
    <t>Aprile</t>
  </si>
  <si>
    <t>Maggio</t>
  </si>
  <si>
    <t>Giugno</t>
  </si>
  <si>
    <t>Luglio</t>
  </si>
  <si>
    <t>Agosto</t>
  </si>
  <si>
    <t>Settembre</t>
  </si>
  <si>
    <t>Ottobre</t>
  </si>
  <si>
    <t>Novembre</t>
  </si>
  <si>
    <t>Dicembre</t>
  </si>
  <si>
    <t>16 maggio</t>
  </si>
  <si>
    <t>Detrazione forfetaria</t>
  </si>
  <si>
    <t>Imponibile al</t>
  </si>
  <si>
    <t>Imposta sugli Intrattenimenti</t>
  </si>
  <si>
    <t>al 16%</t>
  </si>
  <si>
    <t>all'8%</t>
  </si>
  <si>
    <t>16 aprile</t>
  </si>
  <si>
    <t>16 luglio</t>
  </si>
  <si>
    <t>16 settembre</t>
  </si>
  <si>
    <t>16 ottobre</t>
  </si>
  <si>
    <t>16 dicembre</t>
  </si>
  <si>
    <t>Calcolo dell'IMPOSTA sugli INTRATTENIMENTI</t>
  </si>
  <si>
    <t>Coefficiente di redditività</t>
  </si>
  <si>
    <t>Schema mensile</t>
  </si>
  <si>
    <t>IVA da versare</t>
  </si>
  <si>
    <t>Foglio di lavoro</t>
  </si>
  <si>
    <t>Contenuto e funzioni operative</t>
  </si>
  <si>
    <t>Detrazione</t>
  </si>
  <si>
    <t>Importo</t>
  </si>
  <si>
    <t>IVA connessa agli Intrattenimenti</t>
  </si>
  <si>
    <t>Eventuali Plusvalenze realizzate</t>
  </si>
  <si>
    <t>Retribuzioni per il personale dipendente</t>
  </si>
  <si>
    <t>Compensi per lavoro autonomo occasionale</t>
  </si>
  <si>
    <t>Interessi passivi</t>
  </si>
  <si>
    <t>Totale Imponibile IRAP</t>
  </si>
  <si>
    <t>Contributi INAIL</t>
  </si>
  <si>
    <t>Spese per apprendisti</t>
  </si>
  <si>
    <t>70% di spesa per formazione lavoro</t>
  </si>
  <si>
    <t>Componenti negativi ai fini Irap</t>
  </si>
  <si>
    <t>Componenti positivi ai fini Irap</t>
  </si>
  <si>
    <t>Liquidazione e versamento mensile utilizzando il modello F24 - codice tributo 6728</t>
  </si>
  <si>
    <t>Totale netto imponibile introiti assoggettati a Imposte sul reddito</t>
  </si>
  <si>
    <t>Calcolo dell'IMPOSTA sul REDDITO</t>
  </si>
  <si>
    <t>Calcolo dell'Imposta Regionale</t>
  </si>
  <si>
    <t>Indennità e rimborsi spese non documentati</t>
  </si>
  <si>
    <t>Aliq.</t>
  </si>
  <si>
    <t>Istruzioni per l'uso delle tabelle di Excel</t>
  </si>
  <si>
    <t>G      E      N      N      A      I      O</t>
  </si>
  <si>
    <t>D     I     C     E     M     B     R     E</t>
  </si>
  <si>
    <t>N    O    V    E    M    B    R    E</t>
  </si>
  <si>
    <t>O      T      T      O      B      R      E</t>
  </si>
  <si>
    <t>S    E    T    T    E    M    B    R    E</t>
  </si>
  <si>
    <t>A      G      O      S      T      O</t>
  </si>
  <si>
    <t>G       I       U       G       N       O</t>
  </si>
  <si>
    <t>L       U       G       L       I       O</t>
  </si>
  <si>
    <t>M      A      G      G      I      O</t>
  </si>
  <si>
    <t>A       P       R       I        L       E</t>
  </si>
  <si>
    <t>M         A          R          Z          O</t>
  </si>
  <si>
    <t>F     E     B     B     R     A     I     O</t>
  </si>
  <si>
    <t>Versamento degli ACCONTI d'Imposta</t>
  </si>
  <si>
    <t>Importi arrotondati</t>
  </si>
  <si>
    <t>Codice Tributo</t>
  </si>
  <si>
    <r>
      <t xml:space="preserve">Seconda Rata = 60% dell'Acconto                                                 </t>
    </r>
    <r>
      <rPr>
        <sz val="8"/>
        <rFont val="Arial Narrow"/>
        <family val="2"/>
      </rPr>
      <t>(oppure 100% se non sia scattato l'obbligo della prima rata)</t>
    </r>
  </si>
  <si>
    <r>
      <t xml:space="preserve">IRAP da versare </t>
    </r>
    <r>
      <rPr>
        <b/>
        <sz val="8"/>
        <rFont val="Arial"/>
        <family val="2"/>
      </rPr>
      <t>(Cod.Tributo 3800)</t>
    </r>
  </si>
  <si>
    <t>Ravvedimento Operoso</t>
  </si>
  <si>
    <t>TOTALE ANNUO DEGLI INTROITI REGISTRATI</t>
  </si>
  <si>
    <t>D    I    C    E    M    B    R    E</t>
  </si>
  <si>
    <t>N     O     V     E     M     B     R     E</t>
  </si>
  <si>
    <t>O     T     T     O     B     R     E</t>
  </si>
  <si>
    <t>S     E     T     T     E     M     B     R     E</t>
  </si>
  <si>
    <t>A     G     O     S     T     O</t>
  </si>
  <si>
    <t>L     U     G     L     I     O</t>
  </si>
  <si>
    <t>G     I     U     G     N     O</t>
  </si>
  <si>
    <t>M     A     G     G     I     O</t>
  </si>
  <si>
    <t xml:space="preserve"> A     P     R     I     L     E</t>
  </si>
  <si>
    <t>M     A     R     Z     O</t>
  </si>
  <si>
    <t>G     E     N     N     A     I     O</t>
  </si>
  <si>
    <t>01</t>
  </si>
  <si>
    <t>02</t>
  </si>
  <si>
    <t>03</t>
  </si>
  <si>
    <t>12</t>
  </si>
  <si>
    <t>11</t>
  </si>
  <si>
    <t>10</t>
  </si>
  <si>
    <t>09</t>
  </si>
  <si>
    <t>08</t>
  </si>
  <si>
    <t>07</t>
  </si>
  <si>
    <t>06</t>
  </si>
  <si>
    <t>05</t>
  </si>
  <si>
    <t>04</t>
  </si>
  <si>
    <t xml:space="preserve">Non si assume responsabilità per eventuali errori. L'utilizzo delle tabelle non esime dal controllo dei calcoli eseguiti. </t>
  </si>
  <si>
    <t>I fogli sono bloccati per evitare cancellazioni anche involontarie delle formule di calcolo e di collegamento.</t>
  </si>
  <si>
    <t>Iva connessa agli Intrattenimenti</t>
  </si>
  <si>
    <t>Totale Imponibile IRAP dopo la deduzione forfetaria</t>
  </si>
  <si>
    <t>T   O   T   A   L   E      A   N   N   O</t>
  </si>
  <si>
    <t>Pagina 1</t>
  </si>
  <si>
    <t>Cap - Località e provincia</t>
  </si>
  <si>
    <t>TOTALE FATTURA</t>
  </si>
  <si>
    <t>Partita IVA</t>
  </si>
  <si>
    <t>Spett.le</t>
  </si>
  <si>
    <t>Data</t>
  </si>
  <si>
    <t>Occasionali Raccolte Pubbliche di Fondi</t>
  </si>
  <si>
    <t>Causale</t>
  </si>
  <si>
    <t>ANNO</t>
  </si>
  <si>
    <t>Indirizzo del circolo (Via piazza e numero)</t>
  </si>
  <si>
    <t>entro il</t>
  </si>
  <si>
    <t>Versamento</t>
  </si>
  <si>
    <t>Giochi e videogiochi a pagamento riservati ai soli soci tesserati</t>
  </si>
  <si>
    <t>Operaz. non imponibili</t>
  </si>
  <si>
    <t>% Detraz.forfetaria</t>
  </si>
  <si>
    <t>Imposte Dirette
 IRPEG e IRAP</t>
  </si>
  <si>
    <t>Fattura</t>
  </si>
  <si>
    <t>Numero</t>
  </si>
  <si>
    <t>Q.tà</t>
  </si>
  <si>
    <t>Prezzo unitario</t>
  </si>
  <si>
    <t>Totale Imponibile</t>
  </si>
  <si>
    <t>iva</t>
  </si>
  <si>
    <t>Aliquota</t>
  </si>
  <si>
    <t>Totali</t>
  </si>
  <si>
    <t>I Trimestre</t>
  </si>
  <si>
    <t>II Trimestre</t>
  </si>
  <si>
    <t>III Trimestre</t>
  </si>
  <si>
    <t>IV Trimestre</t>
  </si>
  <si>
    <t>Codice
Tributo</t>
  </si>
  <si>
    <t>Prospetto Riepilogativo
DM 11.2.97</t>
  </si>
  <si>
    <t>Attività oggettivamente commerciali</t>
  </si>
  <si>
    <t>Versamento entro il 16 maggio</t>
  </si>
  <si>
    <t>Versamento entro il 16 agosto</t>
  </si>
  <si>
    <t>Versamento entro il 16 novembre</t>
  </si>
  <si>
    <t>Versamento entro il 16 febbraio</t>
  </si>
  <si>
    <r>
      <t xml:space="preserve">► </t>
    </r>
    <r>
      <rPr>
        <b/>
        <sz val="12"/>
        <color indexed="17"/>
        <rFont val="Arial Narrow"/>
        <family val="2"/>
      </rPr>
      <t xml:space="preserve">6729 </t>
    </r>
    <r>
      <rPr>
        <b/>
        <sz val="12"/>
        <color indexed="17"/>
        <rFont val="Arial"/>
        <family val="2"/>
      </rPr>
      <t>◄</t>
    </r>
  </si>
  <si>
    <t>► 6729 ◄</t>
  </si>
  <si>
    <r>
      <t>►</t>
    </r>
    <r>
      <rPr>
        <b/>
        <sz val="12"/>
        <color indexed="60"/>
        <rFont val="Arial Narrow"/>
        <family val="2"/>
      </rPr>
      <t xml:space="preserve"> 6031 </t>
    </r>
    <r>
      <rPr>
        <b/>
        <sz val="12"/>
        <color indexed="60"/>
        <rFont val="Arial"/>
        <family val="2"/>
      </rPr>
      <t>◄</t>
    </r>
  </si>
  <si>
    <r>
      <t>►</t>
    </r>
    <r>
      <rPr>
        <b/>
        <sz val="12"/>
        <color indexed="60"/>
        <rFont val="Arial Narrow"/>
        <family val="2"/>
      </rPr>
      <t xml:space="preserve"> 6032 </t>
    </r>
    <r>
      <rPr>
        <b/>
        <sz val="12"/>
        <color indexed="60"/>
        <rFont val="Arial"/>
        <family val="2"/>
      </rPr>
      <t>◄</t>
    </r>
  </si>
  <si>
    <r>
      <t>►</t>
    </r>
    <r>
      <rPr>
        <b/>
        <sz val="12"/>
        <color indexed="60"/>
        <rFont val="Arial Narrow"/>
        <family val="2"/>
      </rPr>
      <t xml:space="preserve"> 6033 </t>
    </r>
    <r>
      <rPr>
        <b/>
        <sz val="12"/>
        <color indexed="60"/>
        <rFont val="Arial"/>
        <family val="2"/>
      </rPr>
      <t>◄</t>
    </r>
  </si>
  <si>
    <r>
      <t>►</t>
    </r>
    <r>
      <rPr>
        <b/>
        <sz val="12"/>
        <color indexed="60"/>
        <rFont val="Arial Narrow"/>
        <family val="2"/>
      </rPr>
      <t xml:space="preserve"> 6034 </t>
    </r>
    <r>
      <rPr>
        <b/>
        <sz val="12"/>
        <color indexed="60"/>
        <rFont val="Arial"/>
        <family val="2"/>
      </rPr>
      <t>◄</t>
    </r>
  </si>
  <si>
    <t>Versare</t>
  </si>
  <si>
    <t xml:space="preserve">I V A - L i q u i d a z i o n e  T r i m e s t r a l e - F o r f e t i z z a z i o n e </t>
  </si>
  <si>
    <t>I trimestre</t>
  </si>
  <si>
    <t>II trimestre</t>
  </si>
  <si>
    <t>III trimestre</t>
  </si>
  <si>
    <t>IV trimestre</t>
  </si>
  <si>
    <t>F24</t>
  </si>
  <si>
    <t>P.IVA</t>
  </si>
  <si>
    <t>IVA Intrattenimenti 10%</t>
  </si>
  <si>
    <t>PROSPETTO RIEPILOGATIVO 
DM 11.2.97</t>
  </si>
  <si>
    <t>Intrattenimenti e attività connesse</t>
  </si>
  <si>
    <t>Compensi per collaborazioni a progetto</t>
  </si>
  <si>
    <t>Acconto calcolato sul saldo dell'anno precedente</t>
  </si>
  <si>
    <r>
      <t xml:space="preserve">Prima Rata = 40% dell'Acconto 
</t>
    </r>
    <r>
      <rPr>
        <sz val="8"/>
        <rFont val="Arial Narrow"/>
        <family val="2"/>
      </rPr>
      <t>(si versa solo se superiore a € 103,00)</t>
    </r>
  </si>
  <si>
    <r>
      <t xml:space="preserve">Seconda Rata = 60% dell'Acconto 
</t>
    </r>
    <r>
      <rPr>
        <sz val="8"/>
        <rFont val="Arial Narrow"/>
        <family val="2"/>
      </rPr>
      <t>(oppure 100% se non sia scattato l'obbligo della prima rata)</t>
    </r>
  </si>
  <si>
    <r>
      <t xml:space="preserve">Prima Rata = 40% dell'Acconto 
</t>
    </r>
    <r>
      <rPr>
        <sz val="8"/>
        <rFont val="Arial Narrow"/>
        <family val="2"/>
      </rPr>
      <t>(si versa solo se superiore a 20,66)</t>
    </r>
  </si>
  <si>
    <t>IVA sugli Spettacoli</t>
  </si>
  <si>
    <t>IRES e IRAP</t>
  </si>
  <si>
    <t>Apparecchi da intrattenimento</t>
  </si>
  <si>
    <t>Liquidazione e versamento annuale utilizzando il modello F24 - codice tributo 6728</t>
  </si>
  <si>
    <t>Imponibile forfetario</t>
  </si>
  <si>
    <t>unitario</t>
  </si>
  <si>
    <t>complessivo</t>
  </si>
  <si>
    <t>ISI 8%</t>
  </si>
  <si>
    <t>da versare</t>
  </si>
  <si>
    <r>
      <t>Calcetto,</t>
    </r>
    <r>
      <rPr>
        <sz val="10"/>
        <rFont val="Arial Narrow"/>
        <family val="2"/>
      </rPr>
      <t xml:space="preserve"> </t>
    </r>
    <r>
      <rPr>
        <b/>
        <sz val="10"/>
        <rFont val="Arial Narrow"/>
        <family val="2"/>
      </rPr>
      <t>calciobalilla,</t>
    </r>
    <r>
      <rPr>
        <sz val="10"/>
        <rFont val="Arial Narrow"/>
        <family val="2"/>
      </rPr>
      <t xml:space="preserve"> </t>
    </r>
    <r>
      <rPr>
        <b/>
        <sz val="10"/>
        <rFont val="Arial Narrow"/>
        <family val="2"/>
      </rPr>
      <t>bigliardini</t>
    </r>
    <r>
      <rPr>
        <sz val="10"/>
        <rFont val="Arial Narrow"/>
        <family val="2"/>
      </rPr>
      <t xml:space="preserve"> e </t>
    </r>
    <r>
      <rPr>
        <b/>
        <sz val="10"/>
        <rFont val="Arial Narrow"/>
        <family val="2"/>
      </rPr>
      <t>simili,</t>
    </r>
    <r>
      <rPr>
        <sz val="10"/>
        <rFont val="Arial Narrow"/>
        <family val="2"/>
      </rPr>
      <t xml:space="preserve"> a moneta, gettone o a tempo</t>
    </r>
  </si>
  <si>
    <t xml:space="preserve">ISI su apparecchi da gioco </t>
  </si>
  <si>
    <t>F 24</t>
  </si>
  <si>
    <t>Iva ordinaria</t>
  </si>
  <si>
    <t>Periodo di riferimento per le imposte versate</t>
  </si>
  <si>
    <t>Tutto l'anno</t>
  </si>
  <si>
    <t>BANCA
Codice ABI</t>
  </si>
  <si>
    <t>AGENZIA
Codice CAB</t>
  </si>
  <si>
    <t>VERSAMENTO 
effettuato in data</t>
  </si>
  <si>
    <t>P.IVA o Cod.Fisc.</t>
  </si>
  <si>
    <t>Assoggettamento alle Imposte: secondo il regime 398/1991</t>
  </si>
  <si>
    <t>Tipologia degli introiti</t>
  </si>
  <si>
    <t>Indicare il totale mensile distinto per attività elencate:</t>
  </si>
  <si>
    <r>
      <t>Elettrogrammofono</t>
    </r>
    <r>
      <rPr>
        <sz val="10"/>
        <rFont val="Arial Narrow"/>
        <family val="2"/>
      </rPr>
      <t xml:space="preserve"> (juke box) e </t>
    </r>
    <r>
      <rPr>
        <b/>
        <sz val="10"/>
        <rFont val="Arial Narrow"/>
        <family val="2"/>
      </rPr>
      <t>simili</t>
    </r>
    <r>
      <rPr>
        <sz val="10"/>
        <rFont val="Arial Narrow"/>
        <family val="2"/>
      </rPr>
      <t xml:space="preserve"> attivabili a moneta o gettone</t>
    </r>
  </si>
  <si>
    <r>
      <t>Flipper,</t>
    </r>
    <r>
      <rPr>
        <sz val="10"/>
        <rFont val="Arial Narrow"/>
        <family val="2"/>
      </rPr>
      <t xml:space="preserve"> 
</t>
    </r>
    <r>
      <rPr>
        <b/>
        <sz val="10"/>
        <rFont val="Arial Narrow"/>
        <family val="2"/>
      </rPr>
      <t>giochi elettromeccanici</t>
    </r>
    <r>
      <rPr>
        <sz val="10"/>
        <rFont val="Arial Narrow"/>
        <family val="2"/>
      </rPr>
      <t xml:space="preserve"> e simili</t>
    </r>
  </si>
  <si>
    <t>IRES</t>
  </si>
  <si>
    <t>Totale Imponibile IRES</t>
  </si>
  <si>
    <r>
      <t xml:space="preserve">IRES da versare </t>
    </r>
    <r>
      <rPr>
        <b/>
        <sz val="8"/>
        <rFont val="Arial"/>
        <family val="2"/>
      </rPr>
      <t>(Cod.Tributo 2003)</t>
    </r>
  </si>
  <si>
    <r>
      <rPr>
        <b/>
        <sz val="9"/>
        <rFont val="Arial Narrow"/>
        <family val="2"/>
      </rPr>
      <t xml:space="preserve">Somministrazioni BAR ai soli soci </t>
    </r>
    <r>
      <rPr>
        <sz val="9"/>
        <rFont val="Arial Narrow"/>
        <family val="2"/>
      </rPr>
      <t>(attività complementare delle Ass.Prom.Sociale)</t>
    </r>
  </si>
  <si>
    <r>
      <rPr>
        <b/>
        <sz val="9"/>
        <rFont val="Arial Narrow"/>
        <family val="2"/>
      </rPr>
      <t>Spettacoli</t>
    </r>
    <r>
      <rPr>
        <sz val="9"/>
        <rFont val="Arial Narrow"/>
        <family val="2"/>
      </rPr>
      <t xml:space="preserve"> in genere </t>
    </r>
    <r>
      <rPr>
        <b/>
        <sz val="9"/>
        <rFont val="Arial Narrow"/>
        <family val="2"/>
      </rPr>
      <t>riservati ai soli soci</t>
    </r>
    <r>
      <rPr>
        <sz val="9"/>
        <rFont val="Arial Narrow"/>
        <family val="2"/>
      </rPr>
      <t xml:space="preserve"> delle Associazioni di Promozione Sociale</t>
    </r>
  </si>
  <si>
    <r>
      <rPr>
        <b/>
        <sz val="9"/>
        <rFont val="Arial Narrow"/>
        <family val="2"/>
      </rPr>
      <t>Servizi e attività OCCASIONALI verso non soci</t>
    </r>
    <r>
      <rPr>
        <sz val="9"/>
        <rFont val="Arial Narrow"/>
        <family val="2"/>
      </rPr>
      <t xml:space="preserve"> (escluso bar, mai ammesso)</t>
    </r>
  </si>
  <si>
    <r>
      <rPr>
        <b/>
        <sz val="9"/>
        <rFont val="Arial Narrow"/>
        <family val="2"/>
      </rPr>
      <t>Intrattenimenti a pagamento</t>
    </r>
    <r>
      <rPr>
        <sz val="9"/>
        <rFont val="Arial Narrow"/>
        <family val="2"/>
      </rPr>
      <t xml:space="preserve"> in genere </t>
    </r>
    <r>
      <rPr>
        <b/>
        <sz val="9"/>
        <rFont val="Arial Narrow"/>
        <family val="2"/>
      </rPr>
      <t>riservati ai soci tesserati</t>
    </r>
  </si>
  <si>
    <r>
      <t>Ospitalità (</t>
    </r>
    <r>
      <rPr>
        <b/>
        <sz val="9"/>
        <rFont val="Arial Narrow"/>
        <family val="2"/>
      </rPr>
      <t>casa x ferie</t>
    </r>
    <r>
      <rPr>
        <sz val="9"/>
        <rFont val="Arial Narrow"/>
        <family val="2"/>
      </rPr>
      <t xml:space="preserve">, </t>
    </r>
    <r>
      <rPr>
        <b/>
        <sz val="9"/>
        <rFont val="Arial Narrow"/>
        <family val="2"/>
      </rPr>
      <t>campi-scuola</t>
    </r>
    <r>
      <rPr>
        <sz val="9"/>
        <rFont val="Arial Narrow"/>
        <family val="2"/>
      </rPr>
      <t xml:space="preserve">, campeggi) </t>
    </r>
    <r>
      <rPr>
        <b/>
        <sz val="9"/>
        <rFont val="Arial Narrow"/>
        <family val="2"/>
      </rPr>
      <t>per soli soci tesserati</t>
    </r>
  </si>
  <si>
    <r>
      <t>Turismo (</t>
    </r>
    <r>
      <rPr>
        <b/>
        <sz val="9"/>
        <rFont val="Arial Narrow"/>
        <family val="2"/>
      </rPr>
      <t>viaggi e trasporti</t>
    </r>
    <r>
      <rPr>
        <sz val="9"/>
        <rFont val="Arial Narrow"/>
        <family val="2"/>
      </rPr>
      <t xml:space="preserve">) </t>
    </r>
    <r>
      <rPr>
        <b/>
        <sz val="9"/>
        <rFont val="Arial Narrow"/>
        <family val="2"/>
      </rPr>
      <t>per soli soci tesserati</t>
    </r>
  </si>
  <si>
    <r>
      <t xml:space="preserve">Somministrazione </t>
    </r>
    <r>
      <rPr>
        <b/>
        <sz val="9"/>
        <rFont val="Arial Narrow"/>
        <family val="2"/>
      </rPr>
      <t>pasti anche a soci</t>
    </r>
    <r>
      <rPr>
        <sz val="9"/>
        <rFont val="Arial Narrow"/>
        <family val="2"/>
      </rPr>
      <t xml:space="preserve"> e servizio di </t>
    </r>
    <r>
      <rPr>
        <b/>
        <sz val="9"/>
        <rFont val="Arial Narrow"/>
        <family val="2"/>
      </rPr>
      <t>bar e pasti a non tesserati</t>
    </r>
    <r>
      <rPr>
        <sz val="9"/>
        <rFont val="Arial Narrow"/>
        <family val="2"/>
      </rPr>
      <t xml:space="preserve"> </t>
    </r>
  </si>
  <si>
    <r>
      <rPr>
        <b/>
        <sz val="9"/>
        <rFont val="Arial Narrow"/>
        <family val="2"/>
      </rPr>
      <t>Intrattenimenti con somministrazioni</t>
    </r>
    <r>
      <rPr>
        <sz val="9"/>
        <rFont val="Arial Narrow"/>
        <family val="2"/>
      </rPr>
      <t xml:space="preserve"> a soci e a terzi non tesserati (feste e sagre)</t>
    </r>
  </si>
  <si>
    <r>
      <rPr>
        <b/>
        <sz val="9"/>
        <rFont val="Arial Narrow"/>
        <family val="2"/>
      </rPr>
      <t>Intrattenimenti</t>
    </r>
    <r>
      <rPr>
        <sz val="9"/>
        <rFont val="Arial Narrow"/>
        <family val="2"/>
      </rPr>
      <t xml:space="preserve"> a pagamento rivolti </t>
    </r>
    <r>
      <rPr>
        <b/>
        <sz val="9"/>
        <rFont val="Arial Narrow"/>
        <family val="2"/>
      </rPr>
      <t xml:space="preserve">a terzi non tesserati </t>
    </r>
    <r>
      <rPr>
        <sz val="9"/>
        <rFont val="Arial Narrow"/>
        <family val="2"/>
      </rPr>
      <t>(senza somministrazioni)</t>
    </r>
  </si>
  <si>
    <r>
      <rPr>
        <b/>
        <sz val="9"/>
        <rFont val="Arial Narrow"/>
        <family val="2"/>
      </rPr>
      <t>Occasionali Raccolte Pubbliche di Fondi</t>
    </r>
    <r>
      <rPr>
        <sz val="9"/>
        <rFont val="Arial Narrow"/>
        <family val="2"/>
      </rPr>
      <t xml:space="preserve"> e contributi pubblici in convenzione</t>
    </r>
  </si>
  <si>
    <r>
      <t xml:space="preserve">DEDUZIONE FORFETARIA dell'Imponibile IRAP </t>
    </r>
    <r>
      <rPr>
        <b/>
        <sz val="8"/>
        <color indexed="16"/>
        <rFont val="Arial"/>
        <family val="2"/>
      </rPr>
      <t>(art.16 L. 388/2000)</t>
    </r>
    <r>
      <rPr>
        <b/>
        <sz val="11"/>
        <color indexed="16"/>
        <rFont val="Arial"/>
        <family val="2"/>
      </rPr>
      <t xml:space="preserve"> </t>
    </r>
  </si>
  <si>
    <r>
      <rPr>
        <b/>
        <sz val="9"/>
        <rFont val="Arial Narrow"/>
        <family val="2"/>
      </rPr>
      <t xml:space="preserve">Spettacoli agevolati </t>
    </r>
    <r>
      <rPr>
        <sz val="9"/>
        <rFont val="Arial Narrow"/>
        <family val="2"/>
      </rPr>
      <t>(elenco in commento) rivolti anche a terzi non tesserati</t>
    </r>
  </si>
  <si>
    <r>
      <rPr>
        <b/>
        <sz val="9"/>
        <rFont val="Arial Narrow"/>
        <family val="2"/>
      </rPr>
      <t>Spettacoli</t>
    </r>
    <r>
      <rPr>
        <sz val="9"/>
        <rFont val="Arial Narrow"/>
        <family val="2"/>
      </rPr>
      <t xml:space="preserve"> (elenco in commento): </t>
    </r>
    <r>
      <rPr>
        <sz val="8"/>
        <rFont val="Arial Narrow"/>
        <family val="2"/>
      </rPr>
      <t xml:space="preserve">esecuzioni musicali dal vivo / esposizioni e mostre </t>
    </r>
  </si>
  <si>
    <t>16 febbraio</t>
  </si>
  <si>
    <t>16 marzo</t>
  </si>
  <si>
    <t>16 giugno</t>
  </si>
  <si>
    <t>16 agosto</t>
  </si>
  <si>
    <t>16 novembre</t>
  </si>
  <si>
    <t xml:space="preserve">16 gennaio </t>
  </si>
  <si>
    <t>Per quelli concessi in uso gratuito l'imposta NON è dovuta.</t>
  </si>
  <si>
    <t>ATTENZIONE: l'imposta si versa 
solo per gli apparecchi concessi in uso a pagamento.</t>
  </si>
  <si>
    <t>Questo foglio non è collegato con altri schemi.
Si compila inserendo il numero degli apparecchi posseduti dal Circolo (solo quelli di proprietà, perché per quelli a noleggio se ne deve occupare il noleggiatore). 
ATTENZIONE: la colonna dell'imponibile forfetario unitario dev'essere aggiornata in base all'annuale decreto ministeriale.</t>
  </si>
  <si>
    <t>Leggere le istruzioni nelle caselle con triangolino rosso</t>
  </si>
  <si>
    <t>16 gennaio</t>
  </si>
  <si>
    <t>Versare 
entro il</t>
  </si>
  <si>
    <t>Part. IVA</t>
  </si>
  <si>
    <t>Cod.Fisc.</t>
  </si>
  <si>
    <t>Il Ravvedimento Operoso è una procedura che consente la regolarizzazione di omissionie irregolarità commesse dal contribuente.</t>
  </si>
  <si>
    <t>Il Ravvedimento è consentito a condizione che non siano intervenute verifiche, ispezioni, contestazioni, della violazione.</t>
  </si>
  <si>
    <t>Esistono tre tipi di ravvedimento: sprint, breve, lungo, a seconda dei giorni di ritardo dalla data della irregolarità commessa.</t>
  </si>
  <si>
    <t>Occorrono i seguenti dati: Tipologia della irregolarità (tributo); importo del versamento omesso; data di omissione; data del ravvedimento.</t>
  </si>
  <si>
    <t>Queste tabelle sono dedicate ai Circoli NOI con partita IVA e opzione per il regime fiscale 398/1991.</t>
  </si>
  <si>
    <t>Il regime della 398 è applicabile per ricavi di tipo commerciale fino all'importo massimo di 250.000 euro all'anno.</t>
  </si>
  <si>
    <t>Sono state privilegiate alcune situazioni, dato che non è possibile prevedere tutte le attività dei Circoli.</t>
  </si>
  <si>
    <t>Le celle con triangolino rosso in alto a destra contengono un commento con suggerimenti e indicazioni.</t>
  </si>
  <si>
    <t>suddivisi nelle rispettive categorie previste dallo schema e nel mese di competenza.</t>
  </si>
  <si>
    <t>Il foglio contiene gli schemi dei dodici mesi: scegliere il mese di competenza facendo scorrere il foglio.</t>
  </si>
  <si>
    <t xml:space="preserve">Il primo foglio "Sch.mensile" (che sta per Schema mensile) è la base di calcolo per gli altri fogli. </t>
  </si>
  <si>
    <t>Nella colonna C si inseriscono i totali mensili dei proventi o entrate di cassa</t>
  </si>
  <si>
    <t>Le Associazioni di Promozione Sociale con Statuto a norma, modello EAS presentato, affiliate a NOI, inseriscono gli incassi Bar al rigo 2.</t>
  </si>
  <si>
    <t xml:space="preserve">Attenzione: riportare in questo prospetto i proventi da attività commerciale del tutto separati rispetto ai proventi di tipo istituzionale. </t>
  </si>
  <si>
    <t>LA STAMPA DI QUESTO FOGLIO PUO' SOSTITUIRE IL PROSPETTO RIEPILOGATIVO FISCALE (Registro IVA)</t>
  </si>
  <si>
    <t>La scomposizione degli imponibili e dell'IVA  è calcolata automaticamente e inserita nei righi di competenza.</t>
  </si>
  <si>
    <t>La suddivisione per aliquote è ulteriormente articolata con una colonna per le sponsorizzazioni,</t>
  </si>
  <si>
    <t>allo scopo di evidenziare la detrazione forfetaria dell'IVA (10%) che è diversa da quella ordinaria (50%).</t>
  </si>
  <si>
    <t>La registrazione, mensile e complessiva, si effettua entro il quindicesimo giorno del mese successivo.</t>
  </si>
  <si>
    <t>Il Prospetto Riepilogativo è l'unico registro obbligatorio per le Associazioni in 398.</t>
  </si>
  <si>
    <t>SPETTACOLO (soggetto a sola IVA): è evento con connotazioni culturali in cui lo spettatore partecipa passivamente, assiste o guarda.</t>
  </si>
  <si>
    <r>
      <t xml:space="preserve">Si ha SPETTACOLO con esecuzione di musica dal vivo o mista </t>
    </r>
    <r>
      <rPr>
        <sz val="8"/>
        <rFont val="Arial Narrow"/>
        <family val="2"/>
      </rPr>
      <t>(riprodotta e dal vivo per più del 50% della durata della manifestazione)</t>
    </r>
    <r>
      <rPr>
        <sz val="10"/>
        <rFont val="Arial Narrow"/>
        <family val="2"/>
      </rPr>
      <t>, senza intrattenimento.</t>
    </r>
  </si>
  <si>
    <t>INTRATTENIMENTO: animazione e coinvolgimento con giochi, musiche, canti e balli.</t>
  </si>
  <si>
    <t>Il foglio calcola l'Imposta sugli Intrattenimenti al 16% e all'8% dopo lo scorporo dell'Iva.</t>
  </si>
  <si>
    <t>Al rigo 12 l'IVA non è riferita a intrattenimenti, ma a somministrazione di alimenti, pasti e bevande.</t>
  </si>
  <si>
    <t>L'IVA del trimestre da versare entro il 16 del secondo mese successivo, risulta correttamente arrotondata nella casella verde in basso a destra.</t>
  </si>
  <si>
    <t>tenendo conto delle diverse % di detrazione forfetaria. Inoltre tiene conto dell'IVA connessa con gli intrattenimenti da versare con apporsito codice tributo.</t>
  </si>
  <si>
    <t xml:space="preserve">Il foglio riassume le registrazioni mensili del Prospetto Riepilogativo, le suddivide nei quattro trimestri e provvede alla liquidazione dell'IVA </t>
  </si>
  <si>
    <t>Occorre soltanto inserire le coordinate bancarie dell'Istituto di credito presso cui si effettua il versmento delle imposte.</t>
  </si>
  <si>
    <t>E' un foglio riepilogativo ad aggiornamento automatico per quanto riguarda gli importi da versare periodicamente.</t>
  </si>
  <si>
    <t>Occorre inserire i dati richiesti come da note che appaiono passando con il mouse sopra alle rispettive caselle.</t>
  </si>
  <si>
    <t>Semplifica l'emissione delle fatture. L'intestazione è automatica se i dati del circolo sono correttamente inseriti nella prima casella in alto di questo foglio.</t>
  </si>
  <si>
    <t xml:space="preserve">Calcola il coefficiente di redditività e liquida l'IRES e l'IRAP ad ogni variazione e inserimento dei dati. </t>
  </si>
  <si>
    <t>Sono libere le caselle arancio, con le percentuali di IRES e IRAP, che possono variare, e le caselle in bianco indicate con frecce blu,</t>
  </si>
  <si>
    <t xml:space="preserve"> in cui vanno inseriti i componenti positivi e negativi di reddito agli effetti dell'IRAP, come risultano dalle scritture contabili del Circolo,</t>
  </si>
  <si>
    <t>Il Ravvedimento operoso è una procedura che consente la regolarizzazione di omissioni e irregolarità commesse dal contribuente.</t>
  </si>
  <si>
    <t>Il ravvediento è consentito a condizione che non siano intervenute verifiche, ispezioni, contestazioni della violazione.</t>
  </si>
  <si>
    <t>Per la complessità dei calcoli, il circolo deve rivolgersi alla Segreteria Territoriale di appartenenza oppure alla Segreteria Nazionale.</t>
  </si>
  <si>
    <t>Occorrono: Tipologia della irregolarità (tributo); importo del versamento omesso; data di omissione; data di ravvedimento.</t>
  </si>
  <si>
    <r>
      <t>Sugli apparecchi da divertimento e intrattenimento è dovuta l'</t>
    </r>
    <r>
      <rPr>
        <b/>
        <sz val="10"/>
        <rFont val="Arial Narrow"/>
        <family val="2"/>
      </rPr>
      <t>ISI</t>
    </r>
    <r>
      <rPr>
        <sz val="10"/>
        <rFont val="Arial Narrow"/>
        <family val="2"/>
      </rPr>
      <t xml:space="preserve"> che si versa una volta all'anno, entro il 16 marzo, su base imponibile del Ministero. </t>
    </r>
  </si>
  <si>
    <r>
      <t xml:space="preserve">Sugli apparecchi da intrattenimento </t>
    </r>
    <r>
      <rPr>
        <b/>
        <sz val="10"/>
        <rFont val="Arial Narrow"/>
        <family val="2"/>
      </rPr>
      <t>non si paga IVA</t>
    </r>
    <r>
      <rPr>
        <sz val="10"/>
        <rFont val="Arial Narrow"/>
        <family val="2"/>
      </rPr>
      <t xml:space="preserve"> perché l'attività ricreativa è cosiderata istituzionale, fuori campo IVA (co.4, art. 4, Legge 633/1972</t>
    </r>
  </si>
  <si>
    <r>
      <t xml:space="preserve">In tutti i casi sono dovuti i </t>
    </r>
    <r>
      <rPr>
        <b/>
        <sz val="10"/>
        <rFont val="Arial Narrow"/>
        <family val="2"/>
      </rPr>
      <t>DIRITTI D'AUTORE</t>
    </r>
    <r>
      <rPr>
        <sz val="10"/>
        <rFont val="Arial Narrow"/>
        <family val="2"/>
      </rPr>
      <t xml:space="preserve"> che si pagano presso l'Ufficio SIAE di competenza e previa dichiarazione alla stessa.</t>
    </r>
  </si>
  <si>
    <t>Lo spettacolo è assoggettato solo a IVA. L'intrattenimento è soggetto a IVA e a ISI (Imposta sugli Intrattenimenti)</t>
  </si>
  <si>
    <t>Imposta sugli Intrattenimenti 
e 
IVA sugli 
Spettacoli</t>
  </si>
  <si>
    <t>L'IVA connessa all'Imposta sugli Intrattenimenti (rigo 13) si versa trimestralmente - mod. F24, previa deduzione forfetaria del 50% dell'Imposta.</t>
  </si>
  <si>
    <r>
      <t xml:space="preserve">Si ha </t>
    </r>
    <r>
      <rPr>
        <b/>
        <sz val="10"/>
        <rFont val="Arial Narrow"/>
        <family val="2"/>
      </rPr>
      <t>musica dal vivo</t>
    </r>
    <r>
      <rPr>
        <sz val="10"/>
        <rFont val="Arial Narrow"/>
        <family val="2"/>
      </rPr>
      <t xml:space="preserve"> con l'utilizzo di strumenti polifonici (chitarra, pianoforte, tastiere, ecc.) o con basi pre-registrate</t>
    </r>
  </si>
  <si>
    <t>Con riproduzione di musica (o esecuzione dal vivo per meno del 50% della manifestazione) si realizza intrattenimento o musica d'ambiente.</t>
  </si>
  <si>
    <t>INTRATTENIMENTI: l'Imposta sugli Intrattenimenti si versa mensilmente.</t>
  </si>
  <si>
    <t>Aliquota 22%</t>
  </si>
  <si>
    <t>Diritti radio TV 22%</t>
  </si>
  <si>
    <t xml:space="preserve">Per la complessità dei calcoli, il circolo deve rivolgersi allla Segreteria Territoriale di competenza o alla Segreteria nazionale 045 8538050. </t>
  </si>
  <si>
    <t>RAVVEDIMENTO</t>
  </si>
  <si>
    <t>OPEROSO</t>
  </si>
  <si>
    <t>SPRINT</t>
  </si>
  <si>
    <t>BREVE</t>
  </si>
  <si>
    <t>LUNGO</t>
  </si>
  <si>
    <t>Dal 1° al 14° giorno dall'omesso versamento</t>
  </si>
  <si>
    <t>Dal 15° al 30° giorno successivo alla scadenza</t>
  </si>
  <si>
    <t>Data di versamento non rispettata</t>
  </si>
  <si>
    <t>✓</t>
  </si>
  <si>
    <t>Data di effettivo versamento</t>
  </si>
  <si>
    <t>Giorni di ritardo</t>
  </si>
  <si>
    <t>Sanzione Ordinaria</t>
  </si>
  <si>
    <t>Importo non versato</t>
  </si>
  <si>
    <t>Sanzione ridotta</t>
  </si>
  <si>
    <t xml:space="preserve"> (0,20% al giorno)</t>
  </si>
  <si>
    <t>Calcolo interesse annuo</t>
  </si>
  <si>
    <t>Calcolo interesse dovuto</t>
  </si>
  <si>
    <t>Importo 
da versare 
con F24</t>
  </si>
  <si>
    <t>Importo da versare con F24</t>
  </si>
  <si>
    <t>oltre il 30° giorno e fino al termine della dichiarazione annuale</t>
  </si>
  <si>
    <t>Circolo NOI ……………</t>
  </si>
  <si>
    <t>Questo file non sostituisce il registro delle entrate e delle uscite, e non sostituisce il Bilancio o rendiconto economico.
Per tale necessità, richiedere via mail alla Segreteria Territoriale di riferimento, la procedura semplificata e automatizzata.</t>
  </si>
  <si>
    <r>
      <t>Il regime 398 è scelto per "</t>
    </r>
    <r>
      <rPr>
        <b/>
        <sz val="10"/>
        <rFont val="Arial Narrow"/>
        <family val="2"/>
      </rPr>
      <t>comportamento concludente</t>
    </r>
    <r>
      <rPr>
        <sz val="10"/>
        <rFont val="Arial Narrow"/>
        <family val="2"/>
      </rPr>
      <t xml:space="preserve">" confermato da </t>
    </r>
    <r>
      <rPr>
        <b/>
        <sz val="10"/>
        <rFont val="Arial Narrow"/>
        <family val="2"/>
      </rPr>
      <t>comunicazione all'Agenzia delle entrate</t>
    </r>
    <r>
      <rPr>
        <sz val="10"/>
        <rFont val="Arial Narrow"/>
        <family val="2"/>
      </rPr>
      <t xml:space="preserve"> 
mediante </t>
    </r>
    <r>
      <rPr>
        <b/>
        <sz val="10"/>
        <rFont val="Arial Narrow"/>
        <family val="2"/>
      </rPr>
      <t>quadro VO estratto dalla Dichiarazione IVA</t>
    </r>
    <r>
      <rPr>
        <sz val="10"/>
        <rFont val="Arial Narrow"/>
        <family val="2"/>
      </rPr>
      <t xml:space="preserve"> ( che non si presenta ) e </t>
    </r>
    <r>
      <rPr>
        <b/>
        <sz val="10"/>
        <rFont val="Arial Narrow"/>
        <family val="2"/>
      </rPr>
      <t>allegato alla Dichiarazione UNICO</t>
    </r>
    <r>
      <rPr>
        <sz val="10"/>
        <rFont val="Arial Narrow"/>
        <family val="2"/>
      </rPr>
      <t xml:space="preserve"> (obbligatoria) 
e con</t>
    </r>
    <r>
      <rPr>
        <b/>
        <sz val="10"/>
        <rFont val="Arial Narrow"/>
        <family val="2"/>
      </rPr>
      <t xml:space="preserve"> dichiarazione preventiva</t>
    </r>
    <r>
      <rPr>
        <sz val="10"/>
        <rFont val="Arial Narrow"/>
        <family val="2"/>
      </rPr>
      <t xml:space="preserve"> (prima di iniziare l'utilizzo della 398)</t>
    </r>
    <r>
      <rPr>
        <b/>
        <sz val="10"/>
        <rFont val="Arial Narrow"/>
        <family val="2"/>
      </rPr>
      <t xml:space="preserve"> all'Ufficio SIAE</t>
    </r>
    <r>
      <rPr>
        <sz val="10"/>
        <rFont val="Arial Narrow"/>
        <family val="2"/>
      </rPr>
      <t xml:space="preserve"> competente per territorio.</t>
    </r>
  </si>
  <si>
    <r>
      <t xml:space="preserve">Le imposte sugli apparecchi a noleggio le versa il noleggiatore. Il Circolo si preoccupa solo degli apparecchi di cui è proprietario.
</t>
    </r>
    <r>
      <rPr>
        <b/>
        <sz val="10"/>
        <rFont val="Arial Narrow"/>
        <family val="2"/>
      </rPr>
      <t>Sugli apparecchi concessi in uso GRATUITO non si versa né ISI, né IVA</t>
    </r>
    <r>
      <rPr>
        <sz val="10"/>
        <rFont val="Arial Narrow"/>
        <family val="2"/>
      </rPr>
      <t xml:space="preserve">. 
La </t>
    </r>
    <r>
      <rPr>
        <b/>
        <sz val="10"/>
        <rFont val="Arial Narrow"/>
        <family val="2"/>
      </rPr>
      <t>gratuità</t>
    </r>
    <r>
      <rPr>
        <sz val="10"/>
        <rFont val="Arial Narrow"/>
        <family val="2"/>
      </rPr>
      <t xml:space="preserve"> è </t>
    </r>
    <r>
      <rPr>
        <b/>
        <sz val="10"/>
        <rFont val="Arial Narrow"/>
        <family val="2"/>
      </rPr>
      <t>riconosciuta</t>
    </r>
    <r>
      <rPr>
        <sz val="10"/>
        <rFont val="Arial Narrow"/>
        <family val="2"/>
      </rPr>
      <t xml:space="preserve"> a </t>
    </r>
    <r>
      <rPr>
        <b/>
        <sz val="10"/>
        <rFont val="Arial Narrow"/>
        <family val="2"/>
      </rPr>
      <t>condizione</t>
    </r>
    <r>
      <rPr>
        <sz val="10"/>
        <rFont val="Arial Narrow"/>
        <family val="2"/>
      </rPr>
      <t xml:space="preserve"> che la </t>
    </r>
    <r>
      <rPr>
        <b/>
        <sz val="10"/>
        <rFont val="Arial Narrow"/>
        <family val="2"/>
      </rPr>
      <t>gettoniera</t>
    </r>
    <r>
      <rPr>
        <sz val="10"/>
        <rFont val="Arial Narrow"/>
        <family val="2"/>
      </rPr>
      <t xml:space="preserve"> sia </t>
    </r>
    <r>
      <rPr>
        <b/>
        <sz val="10"/>
        <rFont val="Arial Narrow"/>
        <family val="2"/>
      </rPr>
      <t>disinstallata</t>
    </r>
    <r>
      <rPr>
        <sz val="10"/>
        <rFont val="Arial Narrow"/>
        <family val="2"/>
      </rPr>
      <t xml:space="preserve"> oppure risulti </t>
    </r>
    <r>
      <rPr>
        <b/>
        <sz val="10"/>
        <rFont val="Arial Narrow"/>
        <family val="2"/>
      </rPr>
      <t>saldata</t>
    </r>
    <r>
      <rPr>
        <sz val="10"/>
        <rFont val="Arial Narrow"/>
        <family val="2"/>
      </rPr>
      <t xml:space="preserve"> la feritoria di introduzione di monete o gettoni.</t>
    </r>
  </si>
  <si>
    <t>IVA Intrattenimenti 22%</t>
  </si>
  <si>
    <t>Servizi verso terzi NON tesserati, uso strutture e locali, sponsorizzazioni, pubblicità</t>
  </si>
  <si>
    <t>Attività istituzionali (quote: tessere, iscrizioni alle attività, uso strutture anche sportive)</t>
  </si>
  <si>
    <r>
      <rPr>
        <b/>
        <sz val="9"/>
        <rFont val="Arial Narrow"/>
        <family val="2"/>
      </rPr>
      <t>Erogazioni liberali</t>
    </r>
    <r>
      <rPr>
        <sz val="9"/>
        <rFont val="Arial Narrow"/>
        <family val="2"/>
      </rPr>
      <t>, donazioni in denaro di modico valore, contibuto 5x1000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</si>
</sst>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 #,##0_-;_-* &quot;-&quot;_-;_-@_-"/>
    <numFmt numFmtId="165" formatCode="_-* #,##0.00_-;\-* #,##0.00_-;_-* &quot;-&quot;??_-;_-@_-"/>
    <numFmt numFmtId="166" formatCode="_(* #,##0.00_);_(* \(#,##0.00\);_(* &quot;-&quot;??_);_(@_)"/>
    <numFmt numFmtId="167" formatCode="_-[$€-2]\ * #,##0.00_-;\-[$€-2]\ * #,##0.00_-;_-[$€-2]\ * &quot;-&quot;??_-;_-@_-"/>
    <numFmt numFmtId="168" formatCode="d\-mmm\-yyyy"/>
    <numFmt numFmtId="169" formatCode="0_ ;\-0\ "/>
    <numFmt numFmtId="170" formatCode="#,##0_ ;[Red]\-#,##0\ "/>
    <numFmt numFmtId="171" formatCode="#,##0.00_ ;[Red]\-#,##0.00\ "/>
    <numFmt numFmtId="172" formatCode="d/m/yyyy;@"/>
  </numFmts>
  <fonts count="140">
    <font>
      <sz val="10"/>
      <name val="Arial"/>
    </font>
    <font>
      <sz val="10"/>
      <name val="Arial"/>
    </font>
    <font>
      <sz val="10"/>
      <name val="Arial Narrow"/>
      <family val="2"/>
    </font>
    <font>
      <b/>
      <sz val="10"/>
      <name val="Arial"/>
      <family val="2"/>
    </font>
    <font>
      <sz val="8"/>
      <name val="Arial Narrow"/>
      <family val="2"/>
    </font>
    <font>
      <b/>
      <sz val="14"/>
      <name val="Arial Narrow"/>
      <family val="2"/>
    </font>
    <font>
      <sz val="9"/>
      <name val="Arial Narrow"/>
      <family val="2"/>
    </font>
    <font>
      <sz val="16"/>
      <name val="Arial"/>
      <family val="2"/>
    </font>
    <font>
      <sz val="10"/>
      <name val="Arial"/>
    </font>
    <font>
      <sz val="12"/>
      <name val="Arial"/>
      <family val="2"/>
    </font>
    <font>
      <sz val="9"/>
      <name val="Arial"/>
      <family val="2"/>
    </font>
    <font>
      <i/>
      <sz val="10"/>
      <name val="Arial"/>
      <family val="2"/>
    </font>
    <font>
      <i/>
      <sz val="9"/>
      <name val="Arial"/>
      <family val="2"/>
    </font>
    <font>
      <b/>
      <sz val="11"/>
      <color indexed="10"/>
      <name val="Arial"/>
      <family val="2"/>
    </font>
    <font>
      <i/>
      <sz val="11"/>
      <name val="Arial"/>
      <family val="2"/>
    </font>
    <font>
      <sz val="14"/>
      <name val="Arial"/>
      <family val="2"/>
    </font>
    <font>
      <sz val="5"/>
      <name val="Arial"/>
      <family val="2"/>
    </font>
    <font>
      <sz val="12"/>
      <name val="Arial Narrow"/>
      <family val="2"/>
    </font>
    <font>
      <b/>
      <sz val="12"/>
      <name val="Arial"/>
      <family val="2"/>
    </font>
    <font>
      <sz val="8"/>
      <name val="Arial"/>
      <family val="2"/>
    </font>
    <font>
      <sz val="11"/>
      <name val="Arial"/>
      <family val="2"/>
    </font>
    <font>
      <b/>
      <sz val="11"/>
      <name val="Arial"/>
      <family val="2"/>
    </font>
    <font>
      <b/>
      <sz val="16"/>
      <name val="Arial"/>
      <family val="2"/>
    </font>
    <font>
      <b/>
      <sz val="18"/>
      <name val="Arial"/>
      <family val="2"/>
    </font>
    <font>
      <sz val="10"/>
      <color indexed="10"/>
      <name val="Arial"/>
      <family val="2"/>
    </font>
    <font>
      <i/>
      <sz val="10"/>
      <name val="Arial Narrow"/>
      <family val="2"/>
    </font>
    <font>
      <b/>
      <sz val="10"/>
      <name val="Arial Narrow"/>
      <family val="2"/>
    </font>
    <font>
      <sz val="8"/>
      <color indexed="81"/>
      <name val="Tahoma"/>
      <family val="2"/>
    </font>
    <font>
      <sz val="11"/>
      <color indexed="81"/>
      <name val="Arial Narrow"/>
      <family val="2"/>
    </font>
    <font>
      <sz val="8"/>
      <color indexed="81"/>
      <name val="Arial Narrow"/>
      <family val="2"/>
    </font>
    <font>
      <sz val="11"/>
      <name val="Arial Narrow"/>
      <family val="2"/>
    </font>
    <font>
      <b/>
      <sz val="8"/>
      <color indexed="81"/>
      <name val="Tahoma"/>
      <family val="2"/>
    </font>
    <font>
      <b/>
      <sz val="11"/>
      <name val="Arial Narrow"/>
      <family val="2"/>
    </font>
    <font>
      <b/>
      <sz val="8"/>
      <name val="Arial"/>
      <family val="2"/>
    </font>
    <font>
      <sz val="10"/>
      <color indexed="81"/>
      <name val="Arial Narrow"/>
      <family val="2"/>
    </font>
    <font>
      <i/>
      <sz val="8"/>
      <color indexed="81"/>
      <name val="Arial Narrow"/>
      <family val="2"/>
    </font>
    <font>
      <b/>
      <sz val="11"/>
      <color indexed="16"/>
      <name val="Arial"/>
      <family val="2"/>
    </font>
    <font>
      <b/>
      <sz val="28"/>
      <color indexed="18"/>
      <name val="Arial Narrow"/>
      <family val="2"/>
    </font>
    <font>
      <sz val="10"/>
      <color indexed="18"/>
      <name val="Arial Narrow"/>
      <family val="2"/>
    </font>
    <font>
      <sz val="8"/>
      <color indexed="18"/>
      <name val="Arial Narrow"/>
      <family val="2"/>
    </font>
    <font>
      <b/>
      <sz val="10"/>
      <color indexed="18"/>
      <name val="Arial Narrow"/>
      <family val="2"/>
    </font>
    <font>
      <b/>
      <sz val="12"/>
      <color indexed="47"/>
      <name val="Arial Narrow"/>
      <family val="2"/>
    </font>
    <font>
      <b/>
      <sz val="10"/>
      <color indexed="47"/>
      <name val="Arial Narrow"/>
      <family val="2"/>
    </font>
    <font>
      <b/>
      <sz val="8"/>
      <color indexed="81"/>
      <name val="Arial Narrow"/>
      <family val="2"/>
    </font>
    <font>
      <u/>
      <sz val="8"/>
      <color indexed="81"/>
      <name val="Arial Narrow"/>
      <family val="2"/>
    </font>
    <font>
      <b/>
      <i/>
      <sz val="8"/>
      <color indexed="81"/>
      <name val="Arial Narrow"/>
      <family val="2"/>
    </font>
    <font>
      <b/>
      <i/>
      <sz val="14"/>
      <color indexed="18"/>
      <name val="Arial Narrow"/>
      <family val="2"/>
    </font>
    <font>
      <b/>
      <sz val="8"/>
      <color indexed="10"/>
      <name val="Tahoma"/>
      <family val="2"/>
    </font>
    <font>
      <b/>
      <sz val="14"/>
      <name val="Arial"/>
      <family val="2"/>
    </font>
    <font>
      <sz val="12"/>
      <color indexed="9"/>
      <name val="Arial Narrow"/>
      <family val="2"/>
    </font>
    <font>
      <b/>
      <sz val="16"/>
      <color indexed="47"/>
      <name val="Arial"/>
      <family val="2"/>
    </font>
    <font>
      <b/>
      <sz val="12"/>
      <color indexed="16"/>
      <name val="Arial Narrow"/>
      <family val="2"/>
    </font>
    <font>
      <b/>
      <sz val="8"/>
      <color indexed="16"/>
      <name val="Arial"/>
      <family val="2"/>
    </font>
    <font>
      <sz val="18"/>
      <color indexed="9"/>
      <name val="Arial Narrow"/>
      <family val="2"/>
    </font>
    <font>
      <b/>
      <sz val="11"/>
      <color indexed="60"/>
      <name val="Arial"/>
      <family val="2"/>
    </font>
    <font>
      <sz val="14"/>
      <name val="Arial Narrow"/>
      <family val="2"/>
    </font>
    <font>
      <b/>
      <sz val="12"/>
      <color indexed="48"/>
      <name val="Arial"/>
      <family val="2"/>
    </font>
    <font>
      <sz val="8"/>
      <color indexed="48"/>
      <name val="Arial"/>
      <family val="2"/>
    </font>
    <font>
      <b/>
      <sz val="11"/>
      <color indexed="48"/>
      <name val="Arial"/>
      <family val="2"/>
    </font>
    <font>
      <b/>
      <sz val="8"/>
      <color indexed="10"/>
      <name val="Arial Narrow"/>
      <family val="2"/>
    </font>
    <font>
      <b/>
      <sz val="14"/>
      <color indexed="10"/>
      <name val="Arial Narrow"/>
      <family val="2"/>
    </font>
    <font>
      <sz val="18"/>
      <name val="Arial"/>
      <family val="2"/>
    </font>
    <font>
      <sz val="10"/>
      <color indexed="16"/>
      <name val="Arial"/>
      <family val="2"/>
    </font>
    <font>
      <b/>
      <sz val="36"/>
      <color indexed="16"/>
      <name val="Arial"/>
      <family val="2"/>
    </font>
    <font>
      <b/>
      <sz val="20"/>
      <color indexed="16"/>
      <name val="Arial"/>
      <family val="2"/>
    </font>
    <font>
      <i/>
      <sz val="8"/>
      <name val="Arial"/>
      <family val="2"/>
    </font>
    <font>
      <b/>
      <sz val="12"/>
      <color indexed="12"/>
      <name val="Arial"/>
      <family val="2"/>
    </font>
    <font>
      <sz val="6"/>
      <name val="Arial Narrow"/>
      <family val="2"/>
    </font>
    <font>
      <b/>
      <sz val="14"/>
      <color indexed="12"/>
      <name val="Arial Narrow"/>
      <family val="2"/>
    </font>
    <font>
      <b/>
      <sz val="12"/>
      <color indexed="12"/>
      <name val="Arial Narrow"/>
      <family val="2"/>
    </font>
    <font>
      <sz val="14"/>
      <color indexed="12"/>
      <name val="Arial"/>
      <family val="2"/>
    </font>
    <font>
      <b/>
      <sz val="20"/>
      <color indexed="16"/>
      <name val="Arial Black"/>
      <family val="2"/>
    </font>
    <font>
      <sz val="16"/>
      <color indexed="16"/>
      <name val="Arial Black"/>
      <family val="2"/>
    </font>
    <font>
      <b/>
      <sz val="28"/>
      <color indexed="16"/>
      <name val="Arial"/>
      <family val="2"/>
    </font>
    <font>
      <sz val="14"/>
      <color indexed="9"/>
      <name val="Arial"/>
      <family val="2"/>
    </font>
    <font>
      <b/>
      <i/>
      <sz val="11"/>
      <color indexed="9"/>
      <name val="Arial Narrow"/>
      <family val="2"/>
    </font>
    <font>
      <b/>
      <sz val="18"/>
      <color indexed="16"/>
      <name val="Arial"/>
      <family val="2"/>
    </font>
    <font>
      <sz val="10"/>
      <color indexed="17"/>
      <name val="Arial Narrow"/>
      <family val="2"/>
    </font>
    <font>
      <b/>
      <sz val="12"/>
      <color indexed="17"/>
      <name val="Arial Narrow"/>
      <family val="2"/>
    </font>
    <font>
      <sz val="10"/>
      <color indexed="60"/>
      <name val="Arial Narrow"/>
      <family val="2"/>
    </font>
    <font>
      <b/>
      <sz val="12"/>
      <color indexed="60"/>
      <name val="Arial Narrow"/>
      <family val="2"/>
    </font>
    <font>
      <b/>
      <sz val="7"/>
      <color indexed="12"/>
      <name val="Arial"/>
      <family val="2"/>
    </font>
    <font>
      <sz val="12"/>
      <color indexed="12"/>
      <name val="Arial Narrow"/>
      <family val="2"/>
    </font>
    <font>
      <sz val="12"/>
      <color indexed="16"/>
      <name val="Arial Narrow"/>
      <family val="2"/>
    </font>
    <font>
      <b/>
      <sz val="12"/>
      <color indexed="17"/>
      <name val="Arial"/>
      <family val="2"/>
    </font>
    <font>
      <b/>
      <sz val="12"/>
      <color indexed="60"/>
      <name val="Arial"/>
      <family val="2"/>
    </font>
    <font>
      <sz val="16"/>
      <color indexed="10"/>
      <name val="Arial"/>
      <family val="2"/>
    </font>
    <font>
      <sz val="8"/>
      <name val="Arial"/>
      <family val="2"/>
    </font>
    <font>
      <b/>
      <sz val="9"/>
      <color indexed="48"/>
      <name val="Arial"/>
      <family val="2"/>
    </font>
    <font>
      <b/>
      <sz val="6"/>
      <color indexed="48"/>
      <name val="Arial"/>
      <family val="2"/>
    </font>
    <font>
      <sz val="5"/>
      <name val="Arial Narrow"/>
      <family val="2"/>
    </font>
    <font>
      <b/>
      <i/>
      <sz val="8"/>
      <color indexed="10"/>
      <name val="Arial"/>
      <family val="2"/>
    </font>
    <font>
      <i/>
      <sz val="8"/>
      <color indexed="81"/>
      <name val="Tahoma"/>
      <family val="2"/>
    </font>
    <font>
      <sz val="7"/>
      <color indexed="81"/>
      <name val="Tahoma"/>
      <family val="2"/>
    </font>
    <font>
      <b/>
      <sz val="12"/>
      <name val="Arial"/>
      <family val="2"/>
    </font>
    <font>
      <b/>
      <sz val="12"/>
      <color indexed="19"/>
      <name val="Arial"/>
      <family val="2"/>
    </font>
    <font>
      <sz val="28"/>
      <color indexed="61"/>
      <name val="Arial Black"/>
      <family val="2"/>
    </font>
    <font>
      <b/>
      <sz val="10"/>
      <color indexed="19"/>
      <name val="Arial"/>
      <family val="2"/>
    </font>
    <font>
      <b/>
      <sz val="10"/>
      <color indexed="59"/>
      <name val="Arial"/>
      <family val="2"/>
    </font>
    <font>
      <sz val="28"/>
      <color indexed="9"/>
      <name val="Arial Black"/>
      <family val="2"/>
    </font>
    <font>
      <b/>
      <sz val="8"/>
      <color indexed="16"/>
      <name val="Tahoma"/>
      <family val="2"/>
    </font>
    <font>
      <b/>
      <sz val="8"/>
      <color indexed="12"/>
      <name val="Tahoma"/>
      <family val="2"/>
    </font>
    <font>
      <b/>
      <sz val="10"/>
      <color indexed="81"/>
      <name val="Arial Narrow"/>
      <family val="2"/>
    </font>
    <font>
      <b/>
      <sz val="12"/>
      <color indexed="10"/>
      <name val="Tahoma"/>
      <family val="2"/>
    </font>
    <font>
      <b/>
      <sz val="9"/>
      <color indexed="81"/>
      <name val="Arial Narrow"/>
      <family val="2"/>
    </font>
    <font>
      <sz val="9"/>
      <color indexed="81"/>
      <name val="Arial Narrow"/>
      <family val="2"/>
    </font>
    <font>
      <b/>
      <sz val="9"/>
      <name val="Arial Narrow"/>
      <family val="2"/>
    </font>
    <font>
      <sz val="8"/>
      <color indexed="81"/>
      <name val="Arial"/>
      <family val="2"/>
    </font>
    <font>
      <b/>
      <sz val="9"/>
      <color indexed="81"/>
      <name val="Tahoma"/>
      <family val="2"/>
    </font>
    <font>
      <sz val="24"/>
      <color indexed="61"/>
      <name val="Arial Black"/>
    </font>
    <font>
      <i/>
      <sz val="9"/>
      <color indexed="16"/>
      <name val="Arial"/>
    </font>
    <font>
      <sz val="12"/>
      <color indexed="19"/>
      <name val="Arial Narrow"/>
    </font>
    <font>
      <sz val="12"/>
      <color indexed="17"/>
      <name val="Arial Narrow"/>
    </font>
    <font>
      <sz val="12"/>
      <color indexed="60"/>
      <name val="Arial Narrow"/>
    </font>
    <font>
      <b/>
      <sz val="12"/>
      <name val="Arial Narrow"/>
      <family val="2"/>
    </font>
    <font>
      <sz val="10"/>
      <name val="ZapfDingbatsITC"/>
    </font>
    <font>
      <sz val="10"/>
      <name val="Wingdings-Regular"/>
    </font>
    <font>
      <sz val="10"/>
      <name val="Zapf Dingbats"/>
    </font>
    <font>
      <sz val="20"/>
      <name val="Arial Narrow"/>
    </font>
    <font>
      <sz val="16"/>
      <name val="Arial Narrow"/>
    </font>
    <font>
      <sz val="16"/>
      <color indexed="56"/>
      <name val="Zapf Dingbats"/>
    </font>
    <font>
      <sz val="16"/>
      <color indexed="56"/>
      <name val="Arial Narrow"/>
    </font>
    <font>
      <b/>
      <sz val="16"/>
      <name val="Arial Narrow"/>
    </font>
    <font>
      <b/>
      <sz val="9"/>
      <color indexed="81"/>
      <name val="Arial"/>
    </font>
    <font>
      <u/>
      <sz val="10"/>
      <name val="Arial Narrow"/>
      <family val="2"/>
    </font>
    <font>
      <b/>
      <i/>
      <sz val="6"/>
      <color indexed="10"/>
      <name val="Arial"/>
    </font>
    <font>
      <sz val="14"/>
      <color rgb="FF6666FF"/>
      <name val="Arial Narrow"/>
    </font>
    <font>
      <b/>
      <sz val="20"/>
      <color rgb="FFFF0000"/>
      <name val="Arial"/>
    </font>
    <font>
      <b/>
      <sz val="16"/>
      <color rgb="FF0000FF"/>
      <name val="Arial"/>
    </font>
    <font>
      <b/>
      <sz val="16"/>
      <color rgb="FF0000FF"/>
      <name val="Arial Narrow"/>
    </font>
    <font>
      <b/>
      <sz val="11"/>
      <color rgb="FF800000"/>
      <name val="Arial"/>
    </font>
    <font>
      <sz val="10"/>
      <color rgb="FF800000"/>
      <name val="Arial"/>
    </font>
    <font>
      <b/>
      <sz val="11"/>
      <color rgb="FFFF0000"/>
      <name val="Arial"/>
    </font>
    <font>
      <b/>
      <sz val="12"/>
      <color rgb="FF6666FF"/>
      <name val="Arial"/>
    </font>
    <font>
      <sz val="11"/>
      <color rgb="FF000000"/>
      <name val="Arial Narrow"/>
    </font>
    <font>
      <b/>
      <sz val="9"/>
      <color rgb="FFFF0000"/>
      <name val="Arial Narrow"/>
    </font>
    <font>
      <sz val="9"/>
      <color rgb="FFFF0000"/>
      <name val="Arial Narrow"/>
    </font>
    <font>
      <u/>
      <sz val="10"/>
      <color theme="10"/>
      <name val="Arial"/>
    </font>
    <font>
      <u/>
      <sz val="10"/>
      <color theme="11"/>
      <name val="Arial"/>
    </font>
    <font>
      <b/>
      <sz val="8"/>
      <color rgb="FF000000"/>
      <name val="Tahoma"/>
      <family val="2"/>
    </font>
  </fonts>
  <fills count="38">
    <fill>
      <patternFill patternType="none"/>
    </fill>
    <fill>
      <patternFill patternType="gray125"/>
    </fill>
    <fill>
      <patternFill patternType="solid">
        <fgColor indexed="41"/>
        <bgColor indexed="64"/>
      </patternFill>
    </fill>
    <fill>
      <patternFill patternType="solid">
        <fgColor indexed="46"/>
        <bgColor indexed="64"/>
      </patternFill>
    </fill>
    <fill>
      <patternFill patternType="solid">
        <fgColor indexed="43"/>
        <bgColor indexed="64"/>
      </patternFill>
    </fill>
    <fill>
      <patternFill patternType="solid">
        <fgColor indexed="54"/>
        <bgColor indexed="64"/>
      </patternFill>
    </fill>
    <fill>
      <patternFill patternType="solid">
        <fgColor indexed="12"/>
        <bgColor indexed="64"/>
      </patternFill>
    </fill>
    <fill>
      <patternFill patternType="solid">
        <fgColor indexed="11"/>
        <bgColor indexed="64"/>
      </patternFill>
    </fill>
    <fill>
      <patternFill patternType="solid">
        <fgColor indexed="44"/>
        <bgColor indexed="64"/>
      </patternFill>
    </fill>
    <fill>
      <patternFill patternType="solid">
        <fgColor indexed="55"/>
        <bgColor indexed="64"/>
      </patternFill>
    </fill>
    <fill>
      <patternFill patternType="solid">
        <fgColor indexed="45"/>
        <bgColor indexed="64"/>
      </patternFill>
    </fill>
    <fill>
      <patternFill patternType="solid">
        <fgColor indexed="52"/>
        <bgColor indexed="64"/>
      </patternFill>
    </fill>
    <fill>
      <patternFill patternType="solid">
        <fgColor indexed="47"/>
        <bgColor indexed="64"/>
      </patternFill>
    </fill>
    <fill>
      <patternFill patternType="mediumGray">
        <fgColor indexed="42"/>
      </patternFill>
    </fill>
    <fill>
      <patternFill patternType="solid">
        <fgColor indexed="13"/>
        <bgColor indexed="64"/>
      </patternFill>
    </fill>
    <fill>
      <patternFill patternType="solid">
        <fgColor indexed="15"/>
        <bgColor indexed="64"/>
      </patternFill>
    </fill>
    <fill>
      <patternFill patternType="solid">
        <fgColor indexed="14"/>
        <bgColor indexed="64"/>
      </patternFill>
    </fill>
    <fill>
      <patternFill patternType="solid">
        <fgColor indexed="42"/>
        <bgColor indexed="64"/>
      </patternFill>
    </fill>
    <fill>
      <patternFill patternType="solid">
        <fgColor indexed="62"/>
        <bgColor indexed="64"/>
      </patternFill>
    </fill>
    <fill>
      <patternFill patternType="mediumGray">
        <bgColor indexed="12"/>
      </patternFill>
    </fill>
    <fill>
      <patternFill patternType="mediumGray">
        <bgColor indexed="60"/>
      </patternFill>
    </fill>
    <fill>
      <patternFill patternType="mediumGray">
        <bgColor indexed="21"/>
      </patternFill>
    </fill>
    <fill>
      <patternFill patternType="mediumGray">
        <bgColor indexed="10"/>
      </patternFill>
    </fill>
    <fill>
      <patternFill patternType="mediumGray">
        <bgColor indexed="58"/>
      </patternFill>
    </fill>
    <fill>
      <patternFill patternType="mediumGray">
        <bgColor indexed="16"/>
      </patternFill>
    </fill>
    <fill>
      <patternFill patternType="mediumGray">
        <bgColor indexed="53"/>
      </patternFill>
    </fill>
    <fill>
      <patternFill patternType="mediumGray">
        <bgColor indexed="11"/>
      </patternFill>
    </fill>
    <fill>
      <patternFill patternType="mediumGray">
        <bgColor indexed="40"/>
      </patternFill>
    </fill>
    <fill>
      <patternFill patternType="mediumGray">
        <bgColor indexed="52"/>
      </patternFill>
    </fill>
    <fill>
      <patternFill patternType="solid">
        <fgColor indexed="48"/>
        <bgColor indexed="64"/>
      </patternFill>
    </fill>
    <fill>
      <patternFill patternType="solid">
        <fgColor indexed="22"/>
        <bgColor indexed="64"/>
      </patternFill>
    </fill>
    <fill>
      <patternFill patternType="solid">
        <fgColor indexed="23"/>
        <bgColor indexed="64"/>
      </patternFill>
    </fill>
    <fill>
      <patternFill patternType="solid">
        <fgColor rgb="FFCCFF66"/>
        <bgColor indexed="64"/>
      </patternFill>
    </fill>
    <fill>
      <patternFill patternType="solid">
        <fgColor rgb="FFE6E6E6"/>
        <bgColor indexed="64"/>
      </patternFill>
    </fill>
    <fill>
      <patternFill patternType="solid">
        <fgColor theme="6" tint="0.59999389629810485"/>
        <bgColor indexed="64"/>
      </patternFill>
    </fill>
    <fill>
      <patternFill patternType="solid">
        <fgColor rgb="FFE9E9E9"/>
        <bgColor indexed="64"/>
      </patternFill>
    </fill>
    <fill>
      <patternFill patternType="solid">
        <fgColor rgb="FFFFCC66"/>
        <bgColor indexed="64"/>
      </patternFill>
    </fill>
    <fill>
      <patternFill patternType="solid">
        <fgColor rgb="FFFFFF00"/>
        <bgColor indexed="64"/>
      </patternFill>
    </fill>
  </fills>
  <borders count="131">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thin">
        <color auto="1"/>
      </bottom>
      <diagonal/>
    </border>
    <border>
      <left style="hair">
        <color auto="1"/>
      </left>
      <right style="thin">
        <color auto="1"/>
      </right>
      <top style="hair">
        <color auto="1"/>
      </top>
      <bottom style="hair">
        <color auto="1"/>
      </bottom>
      <diagonal/>
    </border>
    <border>
      <left/>
      <right style="thin">
        <color auto="1"/>
      </right>
      <top style="hair">
        <color auto="1"/>
      </top>
      <bottom/>
      <diagonal/>
    </border>
    <border>
      <left/>
      <right style="thin">
        <color auto="1"/>
      </right>
      <top/>
      <bottom style="thin">
        <color auto="1"/>
      </bottom>
      <diagonal/>
    </border>
    <border>
      <left/>
      <right style="thin">
        <color auto="1"/>
      </right>
      <top/>
      <bottom/>
      <diagonal/>
    </border>
    <border>
      <left style="hair">
        <color auto="1"/>
      </left>
      <right style="hair">
        <color auto="1"/>
      </right>
      <top style="double">
        <color auto="1"/>
      </top>
      <bottom style="hair">
        <color auto="1"/>
      </bottom>
      <diagonal/>
    </border>
    <border>
      <left/>
      <right/>
      <top style="hair">
        <color auto="1"/>
      </top>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style="hair">
        <color auto="1"/>
      </right>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thin">
        <color auto="1"/>
      </bottom>
      <diagonal/>
    </border>
    <border>
      <left style="double">
        <color auto="1"/>
      </left>
      <right style="hair">
        <color auto="1"/>
      </right>
      <top style="thin">
        <color auto="1"/>
      </top>
      <bottom style="hair">
        <color auto="1"/>
      </bottom>
      <diagonal/>
    </border>
    <border>
      <left style="double">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double">
        <color auto="1"/>
      </right>
      <top style="double">
        <color auto="1"/>
      </top>
      <bottom style="hair">
        <color auto="1"/>
      </bottom>
      <diagonal/>
    </border>
    <border>
      <left/>
      <right style="hair">
        <color auto="1"/>
      </right>
      <top/>
      <bottom style="hair">
        <color auto="1"/>
      </bottom>
      <diagonal/>
    </border>
    <border>
      <left style="hair">
        <color auto="1"/>
      </left>
      <right style="hair">
        <color auto="1"/>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hair">
        <color auto="1"/>
      </right>
      <top style="hair">
        <color auto="1"/>
      </top>
      <bottom/>
      <diagonal/>
    </border>
    <border>
      <left/>
      <right style="hair">
        <color auto="1"/>
      </right>
      <top style="double">
        <color auto="1"/>
      </top>
      <bottom style="hair">
        <color auto="1"/>
      </bottom>
      <diagonal/>
    </border>
    <border>
      <left style="hair">
        <color auto="1"/>
      </left>
      <right style="double">
        <color auto="1"/>
      </right>
      <top style="hair">
        <color auto="1"/>
      </top>
      <bottom style="hair">
        <color auto="1"/>
      </bottom>
      <diagonal/>
    </border>
    <border>
      <left style="thin">
        <color auto="1"/>
      </left>
      <right/>
      <top style="double">
        <color auto="1"/>
      </top>
      <bottom style="double">
        <color auto="1"/>
      </bottom>
      <diagonal/>
    </border>
    <border>
      <left style="hair">
        <color auto="1"/>
      </left>
      <right style="thin">
        <color auto="1"/>
      </right>
      <top style="double">
        <color auto="1"/>
      </top>
      <bottom style="double">
        <color auto="1"/>
      </bottom>
      <diagonal/>
    </border>
    <border>
      <left style="thin">
        <color auto="1"/>
      </left>
      <right style="hair">
        <color auto="1"/>
      </right>
      <top style="double">
        <color auto="1"/>
      </top>
      <bottom style="double">
        <color auto="1"/>
      </bottom>
      <diagonal/>
    </border>
    <border>
      <left/>
      <right style="hair">
        <color auto="1"/>
      </right>
      <top style="double">
        <color auto="1"/>
      </top>
      <bottom style="double">
        <color auto="1"/>
      </bottom>
      <diagonal/>
    </border>
    <border>
      <left style="hair">
        <color auto="1"/>
      </left>
      <right style="double">
        <color auto="1"/>
      </right>
      <top style="double">
        <color auto="1"/>
      </top>
      <bottom style="double">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top style="thin">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double">
        <color auto="1"/>
      </right>
      <top style="hair">
        <color auto="1"/>
      </top>
      <bottom/>
      <diagonal/>
    </border>
    <border>
      <left style="medium">
        <color indexed="45"/>
      </left>
      <right style="medium">
        <color indexed="45"/>
      </right>
      <top style="medium">
        <color indexed="45"/>
      </top>
      <bottom style="medium">
        <color indexed="45"/>
      </bottom>
      <diagonal/>
    </border>
    <border>
      <left style="medium">
        <color indexed="45"/>
      </left>
      <right style="medium">
        <color indexed="45"/>
      </right>
      <top style="medium">
        <color indexed="45"/>
      </top>
      <bottom/>
      <diagonal/>
    </border>
    <border>
      <left style="medium">
        <color indexed="45"/>
      </left>
      <right style="medium">
        <color indexed="45"/>
      </right>
      <top/>
      <bottom style="medium">
        <color indexed="45"/>
      </bottom>
      <diagonal/>
    </border>
    <border>
      <left style="hair">
        <color auto="1"/>
      </left>
      <right style="double">
        <color auto="1"/>
      </right>
      <top/>
      <bottom style="hair">
        <color auto="1"/>
      </bottom>
      <diagonal/>
    </border>
    <border>
      <left/>
      <right style="thin">
        <color auto="1"/>
      </right>
      <top style="double">
        <color auto="1"/>
      </top>
      <bottom style="double">
        <color auto="1"/>
      </bottom>
      <diagonal/>
    </border>
    <border>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double">
        <color auto="1"/>
      </bottom>
      <diagonal/>
    </border>
    <border>
      <left style="hair">
        <color auto="1"/>
      </left>
      <right style="thin">
        <color auto="1"/>
      </right>
      <top style="thin">
        <color auto="1"/>
      </top>
      <bottom/>
      <diagonal/>
    </border>
    <border>
      <left style="hair">
        <color auto="1"/>
      </left>
      <right style="thin">
        <color auto="1"/>
      </right>
      <top/>
      <bottom style="double">
        <color auto="1"/>
      </bottom>
      <diagonal/>
    </border>
    <border>
      <left style="thin">
        <color auto="1"/>
      </left>
      <right style="hair">
        <color auto="1"/>
      </right>
      <top style="hair">
        <color auto="1"/>
      </top>
      <bottom style="double">
        <color auto="1"/>
      </bottom>
      <diagonal/>
    </border>
    <border>
      <left/>
      <right/>
      <top/>
      <bottom style="double">
        <color auto="1"/>
      </bottom>
      <diagonal/>
    </border>
    <border>
      <left style="hair">
        <color auto="1"/>
      </left>
      <right/>
      <top style="hair">
        <color auto="1"/>
      </top>
      <bottom style="double">
        <color auto="1"/>
      </bottom>
      <diagonal/>
    </border>
    <border>
      <left style="hair">
        <color auto="1"/>
      </left>
      <right style="hair">
        <color auto="1"/>
      </right>
      <top/>
      <bottom style="double">
        <color auto="1"/>
      </bottom>
      <diagonal/>
    </border>
    <border>
      <left style="medium">
        <color indexed="14"/>
      </left>
      <right style="medium">
        <color indexed="14"/>
      </right>
      <top style="medium">
        <color indexed="14"/>
      </top>
      <bottom style="medium">
        <color indexed="14"/>
      </bottom>
      <diagonal/>
    </border>
    <border>
      <left style="hair">
        <color auto="1"/>
      </left>
      <right/>
      <top style="hair">
        <color auto="1"/>
      </top>
      <bottom style="thin">
        <color auto="1"/>
      </bottom>
      <diagonal/>
    </border>
    <border>
      <left style="thin">
        <color auto="1"/>
      </left>
      <right style="thin">
        <color auto="1"/>
      </right>
      <top style="double">
        <color auto="1"/>
      </top>
      <bottom style="hair">
        <color auto="1"/>
      </bottom>
      <diagonal/>
    </border>
    <border>
      <left style="thin">
        <color auto="1"/>
      </left>
      <right style="thin">
        <color auto="1"/>
      </right>
      <top style="double">
        <color auto="1"/>
      </top>
      <bottom style="double">
        <color auto="1"/>
      </bottom>
      <diagonal/>
    </border>
    <border>
      <left style="thin">
        <color auto="1"/>
      </left>
      <right/>
      <top style="double">
        <color auto="1"/>
      </top>
      <bottom style="hair">
        <color auto="1"/>
      </bottom>
      <diagonal/>
    </border>
    <border>
      <left style="thin">
        <color auto="1"/>
      </left>
      <right/>
      <top/>
      <bottom style="hair">
        <color auto="1"/>
      </bottom>
      <diagonal/>
    </border>
    <border>
      <left style="thin">
        <color auto="1"/>
      </left>
      <right/>
      <top style="thin">
        <color auto="1"/>
      </top>
      <bottom style="hair">
        <color auto="1"/>
      </bottom>
      <diagonal/>
    </border>
    <border>
      <left style="thin">
        <color auto="1"/>
      </left>
      <right/>
      <top style="hair">
        <color auto="1"/>
      </top>
      <bottom style="double">
        <color auto="1"/>
      </bottom>
      <diagonal/>
    </border>
    <border>
      <left/>
      <right/>
      <top style="thin">
        <color indexed="15"/>
      </top>
      <bottom style="thin">
        <color indexed="15"/>
      </bottom>
      <diagonal/>
    </border>
    <border>
      <left/>
      <right style="hair">
        <color auto="1"/>
      </right>
      <top/>
      <bottom/>
      <diagonal/>
    </border>
    <border>
      <left style="hair">
        <color auto="1"/>
      </left>
      <right/>
      <top/>
      <bottom/>
      <diagonal/>
    </border>
    <border>
      <left/>
      <right/>
      <top/>
      <bottom style="hair">
        <color auto="1"/>
      </bottom>
      <diagonal/>
    </border>
    <border>
      <left/>
      <right/>
      <top style="hair">
        <color auto="1"/>
      </top>
      <bottom style="double">
        <color auto="1"/>
      </bottom>
      <diagonal/>
    </border>
    <border>
      <left/>
      <right style="hair">
        <color auto="1"/>
      </right>
      <top style="hair">
        <color auto="1"/>
      </top>
      <bottom style="double">
        <color auto="1"/>
      </bottom>
      <diagonal/>
    </border>
    <border>
      <left style="hair">
        <color auto="1"/>
      </left>
      <right/>
      <top style="double">
        <color auto="1"/>
      </top>
      <bottom/>
      <diagonal/>
    </border>
    <border>
      <left/>
      <right style="double">
        <color auto="1"/>
      </right>
      <top style="double">
        <color auto="1"/>
      </top>
      <bottom/>
      <diagonal/>
    </border>
    <border>
      <left/>
      <right style="double">
        <color auto="1"/>
      </right>
      <top/>
      <bottom style="hair">
        <color auto="1"/>
      </bottom>
      <diagonal/>
    </border>
    <border>
      <left style="double">
        <color auto="1"/>
      </left>
      <right style="hair">
        <color auto="1"/>
      </right>
      <top style="double">
        <color auto="1"/>
      </top>
      <bottom/>
      <diagonal/>
    </border>
    <border>
      <left style="double">
        <color auto="1"/>
      </left>
      <right style="hair">
        <color auto="1"/>
      </right>
      <top/>
      <bottom style="double">
        <color auto="1"/>
      </bottom>
      <diagonal/>
    </border>
    <border>
      <left style="hair">
        <color auto="1"/>
      </left>
      <right/>
      <top style="double">
        <color auto="1"/>
      </top>
      <bottom style="hair">
        <color auto="1"/>
      </bottom>
      <diagonal/>
    </border>
    <border>
      <left/>
      <right/>
      <top style="double">
        <color auto="1"/>
      </top>
      <bottom style="hair">
        <color auto="1"/>
      </bottom>
      <diagonal/>
    </border>
    <border>
      <left/>
      <right/>
      <top style="double">
        <color auto="1"/>
      </top>
      <bottom/>
      <diagonal/>
    </border>
    <border>
      <left/>
      <right style="double">
        <color auto="1"/>
      </right>
      <top style="hair">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right/>
      <top style="medium">
        <color indexed="45"/>
      </top>
      <bottom/>
      <diagonal/>
    </border>
    <border>
      <left/>
      <right style="medium">
        <color indexed="14"/>
      </right>
      <top style="medium">
        <color indexed="45"/>
      </top>
      <bottom/>
      <diagonal/>
    </border>
    <border>
      <left/>
      <right/>
      <top/>
      <bottom style="medium">
        <color indexed="45"/>
      </bottom>
      <diagonal/>
    </border>
    <border>
      <left style="medium">
        <color indexed="45"/>
      </left>
      <right style="medium">
        <color indexed="45"/>
      </right>
      <top/>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auto="1"/>
      </left>
      <right style="thin">
        <color auto="1"/>
      </right>
      <top style="double">
        <color auto="1"/>
      </top>
      <bottom/>
      <diagonal/>
    </border>
    <border>
      <left style="double">
        <color auto="1"/>
      </left>
      <right style="thin">
        <color auto="1"/>
      </right>
      <top/>
      <bottom/>
      <diagonal/>
    </border>
    <border>
      <left style="double">
        <color auto="1"/>
      </left>
      <right style="thin">
        <color auto="1"/>
      </right>
      <top/>
      <bottom style="double">
        <color auto="1"/>
      </bottom>
      <diagonal/>
    </border>
    <border>
      <left style="thin">
        <color auto="1"/>
      </left>
      <right style="hair">
        <color auto="1"/>
      </right>
      <top style="thin">
        <color auto="1"/>
      </top>
      <bottom/>
      <diagonal/>
    </border>
    <border>
      <left style="thin">
        <color auto="1"/>
      </left>
      <right style="hair">
        <color auto="1"/>
      </right>
      <top/>
      <bottom style="double">
        <color auto="1"/>
      </bottom>
      <diagonal/>
    </border>
    <border>
      <left style="hair">
        <color auto="1"/>
      </left>
      <right style="hair">
        <color auto="1"/>
      </right>
      <top style="thin">
        <color auto="1"/>
      </top>
      <bottom/>
      <diagonal/>
    </border>
    <border>
      <left style="hair">
        <color auto="1"/>
      </left>
      <right style="double">
        <color auto="1"/>
      </right>
      <top style="thin">
        <color auto="1"/>
      </top>
      <bottom/>
      <diagonal/>
    </border>
    <border>
      <left style="hair">
        <color auto="1"/>
      </left>
      <right style="double">
        <color auto="1"/>
      </right>
      <top/>
      <bottom style="double">
        <color auto="1"/>
      </bottom>
      <diagonal/>
    </border>
    <border>
      <left/>
      <right style="thin">
        <color auto="1"/>
      </right>
      <top/>
      <bottom style="double">
        <color auto="1"/>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double">
        <color indexed="43"/>
      </left>
      <right/>
      <top style="double">
        <color indexed="43"/>
      </top>
      <bottom style="double">
        <color indexed="43"/>
      </bottom>
      <diagonal/>
    </border>
    <border>
      <left/>
      <right style="double">
        <color indexed="43"/>
      </right>
      <top style="double">
        <color indexed="43"/>
      </top>
      <bottom style="double">
        <color indexed="43"/>
      </bottom>
      <diagonal/>
    </border>
    <border>
      <left/>
      <right/>
      <top style="thin">
        <color auto="1"/>
      </top>
      <bottom/>
      <diagonal/>
    </border>
    <border>
      <left style="thick">
        <color indexed="9"/>
      </left>
      <right/>
      <top style="thick">
        <color indexed="9"/>
      </top>
      <bottom/>
      <diagonal/>
    </border>
    <border>
      <left/>
      <right/>
      <top style="thick">
        <color indexed="9"/>
      </top>
      <bottom/>
      <diagonal/>
    </border>
    <border>
      <left/>
      <right style="thick">
        <color indexed="9"/>
      </right>
      <top style="thick">
        <color indexed="9"/>
      </top>
      <bottom/>
      <diagonal/>
    </border>
    <border>
      <left style="thick">
        <color indexed="9"/>
      </left>
      <right/>
      <top/>
      <bottom style="thick">
        <color indexed="9"/>
      </bottom>
      <diagonal/>
    </border>
    <border>
      <left/>
      <right/>
      <top/>
      <bottom style="thick">
        <color indexed="9"/>
      </bottom>
      <diagonal/>
    </border>
    <border>
      <left/>
      <right style="thick">
        <color indexed="9"/>
      </right>
      <top/>
      <bottom style="thick">
        <color indexed="9"/>
      </bottom>
      <diagonal/>
    </border>
    <border>
      <left style="hair">
        <color theme="1" tint="0.499984740745262"/>
      </left>
      <right style="hair">
        <color theme="1" tint="0.499984740745262"/>
      </right>
      <top style="hair">
        <color theme="1" tint="0.499984740745262"/>
      </top>
      <bottom style="hair">
        <color theme="1" tint="0.499984740745262"/>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cellStyleXfs>
  <cellXfs count="642">
    <xf numFmtId="0" fontId="0" fillId="0" borderId="0" xfId="0"/>
    <xf numFmtId="0" fontId="9" fillId="0" borderId="0" xfId="0" applyFont="1" applyProtection="1"/>
    <xf numFmtId="0" fontId="20" fillId="0" borderId="0" xfId="0" applyFont="1" applyProtection="1"/>
    <xf numFmtId="0" fontId="8" fillId="0" borderId="0" xfId="0" applyFont="1"/>
    <xf numFmtId="164" fontId="20" fillId="0" borderId="0" xfId="1" applyFont="1" applyProtection="1"/>
    <xf numFmtId="164" fontId="14" fillId="0" borderId="1" xfId="1" applyFont="1" applyBorder="1" applyProtection="1">
      <protection locked="0"/>
    </xf>
    <xf numFmtId="9" fontId="2" fillId="2" borderId="1" xfId="0" applyNumberFormat="1" applyFont="1" applyFill="1" applyBorder="1" applyProtection="1">
      <protection hidden="1"/>
    </xf>
    <xf numFmtId="9" fontId="2" fillId="3" borderId="1" xfId="0" applyNumberFormat="1" applyFont="1" applyFill="1" applyBorder="1" applyProtection="1">
      <protection hidden="1"/>
    </xf>
    <xf numFmtId="9" fontId="2" fillId="4" borderId="1" xfId="0" applyNumberFormat="1" applyFont="1" applyFill="1" applyBorder="1" applyProtection="1">
      <protection hidden="1"/>
    </xf>
    <xf numFmtId="0" fontId="9" fillId="0" borderId="0" xfId="0" applyFont="1" applyProtection="1">
      <protection hidden="1"/>
    </xf>
    <xf numFmtId="0" fontId="9" fillId="0" borderId="1" xfId="0" applyFont="1" applyBorder="1" applyAlignment="1" applyProtection="1">
      <alignment horizontal="center"/>
      <protection hidden="1"/>
    </xf>
    <xf numFmtId="164" fontId="20" fillId="2" borderId="2" xfId="1" applyFont="1" applyFill="1" applyBorder="1" applyAlignment="1" applyProtection="1">
      <alignment horizontal="right"/>
      <protection hidden="1"/>
    </xf>
    <xf numFmtId="164" fontId="8" fillId="2" borderId="3" xfId="1" applyFont="1" applyFill="1" applyBorder="1" applyProtection="1">
      <protection hidden="1"/>
    </xf>
    <xf numFmtId="0" fontId="30" fillId="0" borderId="0" xfId="0" applyFont="1" applyProtection="1">
      <protection hidden="1"/>
    </xf>
    <xf numFmtId="0" fontId="30" fillId="0" borderId="1" xfId="0" applyFont="1" applyBorder="1" applyAlignment="1" applyProtection="1">
      <alignment horizontal="center"/>
      <protection hidden="1"/>
    </xf>
    <xf numFmtId="0" fontId="20" fillId="0" borderId="4" xfId="0" applyFont="1" applyBorder="1" applyProtection="1">
      <protection hidden="1"/>
    </xf>
    <xf numFmtId="0" fontId="20" fillId="0" borderId="1" xfId="0" applyFont="1" applyBorder="1" applyProtection="1">
      <protection hidden="1"/>
    </xf>
    <xf numFmtId="0" fontId="20" fillId="2" borderId="5" xfId="0" applyFont="1" applyFill="1" applyBorder="1" applyAlignment="1" applyProtection="1">
      <alignment horizontal="right"/>
      <protection hidden="1"/>
    </xf>
    <xf numFmtId="0" fontId="21" fillId="2" borderId="6" xfId="0" applyFont="1" applyFill="1" applyBorder="1" applyAlignment="1" applyProtection="1">
      <alignment horizontal="right"/>
      <protection hidden="1"/>
    </xf>
    <xf numFmtId="0" fontId="8" fillId="2" borderId="7" xfId="0" applyFont="1" applyFill="1" applyBorder="1" applyProtection="1">
      <protection hidden="1"/>
    </xf>
    <xf numFmtId="0" fontId="8" fillId="2" borderId="6" xfId="0" applyFont="1" applyFill="1" applyBorder="1" applyProtection="1">
      <protection hidden="1"/>
    </xf>
    <xf numFmtId="0" fontId="20" fillId="2" borderId="7" xfId="0" applyFont="1" applyFill="1" applyBorder="1" applyProtection="1">
      <protection hidden="1"/>
    </xf>
    <xf numFmtId="0" fontId="20" fillId="2" borderId="6" xfId="0" applyFont="1" applyFill="1" applyBorder="1" applyProtection="1">
      <protection hidden="1"/>
    </xf>
    <xf numFmtId="0" fontId="21" fillId="2" borderId="5" xfId="0" applyFont="1" applyFill="1" applyBorder="1" applyProtection="1">
      <protection hidden="1"/>
    </xf>
    <xf numFmtId="0" fontId="20" fillId="2" borderId="0" xfId="0" applyFont="1" applyFill="1" applyBorder="1" applyProtection="1">
      <protection hidden="1"/>
    </xf>
    <xf numFmtId="164" fontId="20" fillId="2" borderId="0" xfId="1" applyFont="1" applyFill="1" applyBorder="1" applyProtection="1">
      <protection hidden="1"/>
    </xf>
    <xf numFmtId="0" fontId="21" fillId="2" borderId="7" xfId="0" applyFont="1" applyFill="1" applyBorder="1" applyProtection="1">
      <protection hidden="1"/>
    </xf>
    <xf numFmtId="0" fontId="21" fillId="2" borderId="6" xfId="0" applyFont="1" applyFill="1" applyBorder="1" applyProtection="1">
      <protection hidden="1"/>
    </xf>
    <xf numFmtId="164" fontId="8" fillId="2" borderId="6" xfId="1" applyFont="1" applyFill="1" applyBorder="1" applyProtection="1">
      <protection hidden="1"/>
    </xf>
    <xf numFmtId="0" fontId="22" fillId="0" borderId="8" xfId="0" applyFont="1" applyBorder="1" applyProtection="1">
      <protection hidden="1"/>
    </xf>
    <xf numFmtId="0" fontId="20" fillId="0" borderId="0" xfId="0" applyFont="1" applyProtection="1">
      <protection hidden="1"/>
    </xf>
    <xf numFmtId="0" fontId="20" fillId="0" borderId="9" xfId="0" applyFont="1" applyBorder="1" applyProtection="1">
      <protection hidden="1"/>
    </xf>
    <xf numFmtId="0" fontId="30" fillId="0" borderId="10" xfId="0" applyFont="1" applyBorder="1" applyAlignment="1" applyProtection="1">
      <alignment horizontal="center"/>
      <protection hidden="1"/>
    </xf>
    <xf numFmtId="0" fontId="21" fillId="0" borderId="1" xfId="0" applyFont="1" applyBorder="1" applyAlignment="1" applyProtection="1">
      <alignment horizontal="center"/>
      <protection hidden="1"/>
    </xf>
    <xf numFmtId="0" fontId="32" fillId="0" borderId="9" xfId="0" applyFont="1" applyBorder="1" applyProtection="1">
      <protection hidden="1"/>
    </xf>
    <xf numFmtId="1" fontId="30" fillId="0" borderId="10" xfId="0" applyNumberFormat="1" applyFont="1" applyBorder="1" applyAlignment="1" applyProtection="1">
      <alignment horizontal="center"/>
      <protection hidden="1"/>
    </xf>
    <xf numFmtId="0" fontId="7" fillId="0" borderId="0" xfId="0" applyFont="1" applyAlignment="1" applyProtection="1">
      <alignment horizontal="center"/>
      <protection hidden="1"/>
    </xf>
    <xf numFmtId="0" fontId="8" fillId="0" borderId="0" xfId="0" applyFont="1" applyProtection="1">
      <protection hidden="1"/>
    </xf>
    <xf numFmtId="0" fontId="20" fillId="0" borderId="0" xfId="0" applyFont="1" applyAlignment="1" applyProtection="1">
      <alignment horizontal="center"/>
      <protection hidden="1"/>
    </xf>
    <xf numFmtId="0" fontId="8" fillId="0" borderId="11" xfId="0" applyFont="1" applyBorder="1" applyAlignment="1" applyProtection="1">
      <alignment horizontal="center"/>
      <protection hidden="1"/>
    </xf>
    <xf numFmtId="0" fontId="9" fillId="0" borderId="1" xfId="0" applyFont="1" applyBorder="1" applyProtection="1">
      <protection hidden="1"/>
    </xf>
    <xf numFmtId="49" fontId="8" fillId="0" borderId="1" xfId="0" applyNumberFormat="1" applyFont="1" applyBorder="1" applyProtection="1">
      <protection hidden="1"/>
    </xf>
    <xf numFmtId="164" fontId="2" fillId="0" borderId="0" xfId="1" applyFont="1" applyProtection="1">
      <protection hidden="1"/>
    </xf>
    <xf numFmtId="0" fontId="2" fillId="0" borderId="0" xfId="0" applyFont="1" applyProtection="1">
      <protection hidden="1"/>
    </xf>
    <xf numFmtId="0" fontId="17" fillId="0" borderId="0" xfId="0" applyFont="1" applyProtection="1">
      <protection hidden="1"/>
    </xf>
    <xf numFmtId="0" fontId="17" fillId="5" borderId="0" xfId="0" applyFont="1" applyFill="1" applyAlignment="1" applyProtection="1">
      <alignment horizontal="center"/>
      <protection hidden="1"/>
    </xf>
    <xf numFmtId="0" fontId="6" fillId="5" borderId="0" xfId="0" applyFont="1" applyFill="1" applyProtection="1">
      <protection hidden="1"/>
    </xf>
    <xf numFmtId="0" fontId="17" fillId="5" borderId="0" xfId="0" applyFont="1" applyFill="1" applyProtection="1">
      <protection hidden="1"/>
    </xf>
    <xf numFmtId="0" fontId="2" fillId="5" borderId="0" xfId="0" applyFont="1" applyFill="1" applyProtection="1">
      <protection hidden="1"/>
    </xf>
    <xf numFmtId="0" fontId="6" fillId="0" borderId="10" xfId="0" applyFont="1" applyFill="1" applyBorder="1" applyProtection="1">
      <protection hidden="1"/>
    </xf>
    <xf numFmtId="0" fontId="6" fillId="0" borderId="10" xfId="0" applyFont="1" applyBorder="1" applyProtection="1">
      <protection hidden="1"/>
    </xf>
    <xf numFmtId="0" fontId="2" fillId="0" borderId="0" xfId="0" applyFont="1" applyFill="1" applyProtection="1">
      <protection hidden="1"/>
    </xf>
    <xf numFmtId="0" fontId="17" fillId="0" borderId="0" xfId="0" applyFont="1" applyAlignment="1" applyProtection="1">
      <alignment horizontal="center"/>
      <protection hidden="1"/>
    </xf>
    <xf numFmtId="0" fontId="6" fillId="0" borderId="0" xfId="0" applyFont="1" applyProtection="1">
      <protection hidden="1"/>
    </xf>
    <xf numFmtId="0" fontId="10" fillId="0" borderId="0" xfId="0" applyFont="1" applyAlignment="1" applyProtection="1">
      <alignment vertical="center" wrapText="1"/>
      <protection hidden="1"/>
    </xf>
    <xf numFmtId="0" fontId="17" fillId="6" borderId="0" xfId="0" applyFont="1" applyFill="1" applyAlignment="1" applyProtection="1">
      <alignment horizontal="center"/>
      <protection hidden="1"/>
    </xf>
    <xf numFmtId="0" fontId="6" fillId="6" borderId="0" xfId="0" applyFont="1" applyFill="1" applyProtection="1">
      <protection hidden="1"/>
    </xf>
    <xf numFmtId="0" fontId="17" fillId="6" borderId="0" xfId="0" applyFont="1" applyFill="1" applyProtection="1">
      <protection hidden="1"/>
    </xf>
    <xf numFmtId="9" fontId="2" fillId="7" borderId="11" xfId="0" applyNumberFormat="1" applyFont="1" applyFill="1" applyBorder="1" applyProtection="1">
      <protection hidden="1"/>
    </xf>
    <xf numFmtId="9" fontId="38" fillId="4" borderId="1" xfId="0" applyNumberFormat="1" applyFont="1" applyFill="1" applyBorder="1" applyAlignment="1" applyProtection="1">
      <alignment horizontal="center" vertical="center"/>
      <protection hidden="1"/>
    </xf>
    <xf numFmtId="0" fontId="38" fillId="8" borderId="1" xfId="0" applyFont="1" applyFill="1" applyBorder="1" applyAlignment="1" applyProtection="1">
      <alignment horizontal="center" vertical="center" wrapText="1"/>
      <protection hidden="1"/>
    </xf>
    <xf numFmtId="0" fontId="2" fillId="9" borderId="1" xfId="0" applyFont="1" applyFill="1" applyBorder="1" applyProtection="1">
      <protection hidden="1"/>
    </xf>
    <xf numFmtId="0" fontId="25" fillId="9" borderId="1" xfId="0" applyFont="1" applyFill="1" applyBorder="1" applyProtection="1">
      <protection hidden="1"/>
    </xf>
    <xf numFmtId="1" fontId="25" fillId="9" borderId="1" xfId="0" applyNumberFormat="1" applyFont="1" applyFill="1" applyBorder="1" applyAlignment="1" applyProtection="1">
      <alignment horizontal="center"/>
      <protection hidden="1"/>
    </xf>
    <xf numFmtId="1" fontId="2" fillId="2" borderId="1" xfId="0" applyNumberFormat="1" applyFont="1" applyFill="1" applyBorder="1" applyAlignment="1" applyProtection="1">
      <alignment horizontal="center"/>
      <protection hidden="1"/>
    </xf>
    <xf numFmtId="0" fontId="25" fillId="9" borderId="11" xfId="0" applyFont="1" applyFill="1" applyBorder="1" applyProtection="1">
      <protection hidden="1"/>
    </xf>
    <xf numFmtId="1" fontId="25" fillId="9" borderId="11" xfId="0" applyNumberFormat="1" applyFont="1" applyFill="1" applyBorder="1" applyAlignment="1" applyProtection="1">
      <alignment horizontal="center"/>
      <protection hidden="1"/>
    </xf>
    <xf numFmtId="1" fontId="2" fillId="9" borderId="1" xfId="0" applyNumberFormat="1" applyFont="1" applyFill="1" applyBorder="1" applyAlignment="1" applyProtection="1">
      <alignment horizontal="center"/>
      <protection hidden="1"/>
    </xf>
    <xf numFmtId="0" fontId="46" fillId="10" borderId="0" xfId="0" quotePrefix="1" applyFont="1" applyFill="1" applyAlignment="1" applyProtection="1">
      <alignment horizontal="center"/>
      <protection hidden="1"/>
    </xf>
    <xf numFmtId="0" fontId="9" fillId="0" borderId="0" xfId="0" applyFont="1" applyAlignment="1" applyProtection="1">
      <alignment wrapText="1"/>
      <protection hidden="1"/>
    </xf>
    <xf numFmtId="0" fontId="9" fillId="0" borderId="0" xfId="0" applyFont="1" applyAlignment="1" applyProtection="1">
      <alignment vertical="top" wrapText="1"/>
      <protection hidden="1"/>
    </xf>
    <xf numFmtId="0" fontId="36" fillId="2" borderId="7" xfId="0" applyFont="1" applyFill="1" applyBorder="1" applyProtection="1">
      <protection hidden="1"/>
    </xf>
    <xf numFmtId="0" fontId="36" fillId="2" borderId="6" xfId="0" applyFont="1" applyFill="1" applyBorder="1" applyAlignment="1" applyProtection="1">
      <alignment horizontal="right"/>
      <protection hidden="1"/>
    </xf>
    <xf numFmtId="10" fontId="48" fillId="11" borderId="12" xfId="1" applyNumberFormat="1" applyFont="1" applyFill="1" applyBorder="1" applyProtection="1">
      <protection locked="0"/>
    </xf>
    <xf numFmtId="0" fontId="8" fillId="9" borderId="1" xfId="0" applyFont="1" applyFill="1" applyBorder="1" applyProtection="1">
      <protection hidden="1"/>
    </xf>
    <xf numFmtId="167" fontId="8" fillId="2" borderId="1" xfId="0" applyNumberFormat="1" applyFont="1" applyFill="1" applyBorder="1" applyProtection="1">
      <protection hidden="1"/>
    </xf>
    <xf numFmtId="167" fontId="8" fillId="8" borderId="1" xfId="0" applyNumberFormat="1" applyFont="1" applyFill="1" applyBorder="1" applyProtection="1">
      <protection hidden="1"/>
    </xf>
    <xf numFmtId="0" fontId="9" fillId="0" borderId="1" xfId="0" applyFont="1" applyFill="1" applyBorder="1" applyAlignment="1" applyProtection="1">
      <alignment horizontal="center"/>
      <protection hidden="1"/>
    </xf>
    <xf numFmtId="0" fontId="51" fillId="10" borderId="0" xfId="0" applyFont="1" applyFill="1" applyProtection="1">
      <protection locked="0" hidden="1"/>
    </xf>
    <xf numFmtId="167" fontId="8" fillId="0" borderId="1" xfId="0" applyNumberFormat="1" applyFont="1" applyBorder="1" applyProtection="1">
      <protection hidden="1"/>
    </xf>
    <xf numFmtId="167" fontId="14" fillId="0" borderId="1" xfId="1" applyNumberFormat="1" applyFont="1" applyBorder="1" applyProtection="1">
      <protection hidden="1"/>
    </xf>
    <xf numFmtId="167" fontId="20" fillId="0" borderId="13" xfId="1" applyNumberFormat="1" applyFont="1" applyFill="1" applyBorder="1" applyProtection="1">
      <protection hidden="1"/>
    </xf>
    <xf numFmtId="167" fontId="20" fillId="2" borderId="14" xfId="1" applyNumberFormat="1" applyFont="1" applyFill="1" applyBorder="1" applyProtection="1">
      <protection hidden="1"/>
    </xf>
    <xf numFmtId="167" fontId="20" fillId="2" borderId="3" xfId="1" applyNumberFormat="1" applyFont="1" applyFill="1" applyBorder="1" applyProtection="1">
      <protection hidden="1"/>
    </xf>
    <xf numFmtId="167" fontId="21" fillId="10" borderId="3" xfId="0" applyNumberFormat="1" applyFont="1" applyFill="1" applyBorder="1" applyProtection="1">
      <protection hidden="1"/>
    </xf>
    <xf numFmtId="167" fontId="13" fillId="12" borderId="15" xfId="1" applyNumberFormat="1" applyFont="1" applyFill="1" applyBorder="1" applyProtection="1">
      <protection hidden="1"/>
    </xf>
    <xf numFmtId="167" fontId="20" fillId="0" borderId="12" xfId="1" applyNumberFormat="1" applyFont="1" applyBorder="1" applyProtection="1">
      <protection hidden="1"/>
    </xf>
    <xf numFmtId="167" fontId="21" fillId="10" borderId="16" xfId="1" applyNumberFormat="1" applyFont="1" applyFill="1" applyBorder="1" applyProtection="1">
      <protection hidden="1"/>
    </xf>
    <xf numFmtId="167" fontId="11" fillId="0" borderId="1" xfId="1" applyNumberFormat="1" applyFont="1" applyBorder="1" applyProtection="1">
      <protection locked="0"/>
    </xf>
    <xf numFmtId="167" fontId="8" fillId="2" borderId="3" xfId="1" applyNumberFormat="1" applyFont="1" applyFill="1" applyBorder="1" applyProtection="1">
      <protection hidden="1"/>
    </xf>
    <xf numFmtId="167" fontId="24" fillId="2" borderId="3" xfId="1" applyNumberFormat="1" applyFont="1" applyFill="1" applyBorder="1" applyProtection="1">
      <protection hidden="1"/>
    </xf>
    <xf numFmtId="167" fontId="21" fillId="0" borderId="3" xfId="0" applyNumberFormat="1" applyFont="1" applyBorder="1" applyProtection="1">
      <protection hidden="1"/>
    </xf>
    <xf numFmtId="167" fontId="13" fillId="10" borderId="3" xfId="0" applyNumberFormat="1" applyFont="1" applyFill="1" applyBorder="1"/>
    <xf numFmtId="167" fontId="30" fillId="0" borderId="1" xfId="0" applyNumberFormat="1" applyFont="1" applyBorder="1" applyProtection="1">
      <protection hidden="1"/>
    </xf>
    <xf numFmtId="167" fontId="8" fillId="0" borderId="11" xfId="0" applyNumberFormat="1" applyFont="1" applyBorder="1" applyProtection="1">
      <protection hidden="1"/>
    </xf>
    <xf numFmtId="167" fontId="8" fillId="0" borderId="17" xfId="1" applyNumberFormat="1" applyFont="1" applyBorder="1" applyProtection="1">
      <protection hidden="1"/>
    </xf>
    <xf numFmtId="0" fontId="61" fillId="0" borderId="0" xfId="0" applyFont="1" applyAlignment="1" applyProtection="1">
      <alignment wrapText="1"/>
      <protection hidden="1"/>
    </xf>
    <xf numFmtId="0" fontId="64" fillId="0" borderId="0" xfId="0" applyFont="1" applyAlignment="1" applyProtection="1">
      <alignment horizontal="center"/>
      <protection hidden="1"/>
    </xf>
    <xf numFmtId="0" fontId="9" fillId="0" borderId="18" xfId="0" applyFont="1" applyBorder="1" applyProtection="1">
      <protection hidden="1"/>
    </xf>
    <xf numFmtId="164" fontId="2" fillId="0" borderId="0" xfId="1" applyFont="1" applyAlignment="1" applyProtection="1">
      <alignment vertical="center"/>
      <protection hidden="1"/>
    </xf>
    <xf numFmtId="164" fontId="2" fillId="4" borderId="19" xfId="1" applyFont="1" applyFill="1" applyBorder="1" applyAlignment="1" applyProtection="1">
      <alignment horizontal="center" vertical="center"/>
      <protection hidden="1"/>
    </xf>
    <xf numFmtId="164" fontId="2" fillId="0" borderId="19" xfId="1" applyFont="1" applyBorder="1" applyAlignment="1" applyProtection="1">
      <alignment horizontal="center" vertical="center"/>
      <protection hidden="1"/>
    </xf>
    <xf numFmtId="164" fontId="2" fillId="0" borderId="20" xfId="1" applyFont="1" applyBorder="1" applyAlignment="1" applyProtection="1">
      <alignment horizontal="center" vertical="center"/>
      <protection hidden="1"/>
    </xf>
    <xf numFmtId="164" fontId="2" fillId="0" borderId="21" xfId="1" applyFont="1" applyBorder="1" applyAlignment="1" applyProtection="1">
      <alignment horizontal="center" vertical="center"/>
      <protection hidden="1"/>
    </xf>
    <xf numFmtId="165" fontId="8" fillId="0" borderId="1" xfId="2" applyFont="1" applyBorder="1" applyAlignment="1" applyProtection="1">
      <alignment vertical="center"/>
      <protection hidden="1"/>
    </xf>
    <xf numFmtId="164" fontId="2" fillId="0" borderId="22" xfId="1" applyFont="1" applyBorder="1" applyAlignment="1" applyProtection="1">
      <alignment horizontal="center" vertical="center"/>
      <protection hidden="1"/>
    </xf>
    <xf numFmtId="164" fontId="2" fillId="0" borderId="23" xfId="1" applyFont="1" applyBorder="1" applyAlignment="1" applyProtection="1">
      <alignment horizontal="center" vertical="center"/>
      <protection hidden="1"/>
    </xf>
    <xf numFmtId="164" fontId="2" fillId="0" borderId="24" xfId="1" applyFont="1" applyBorder="1" applyAlignment="1" applyProtection="1">
      <alignment horizontal="center" vertical="center"/>
      <protection hidden="1"/>
    </xf>
    <xf numFmtId="164" fontId="2" fillId="0" borderId="0" xfId="1" applyFont="1" applyAlignment="1" applyProtection="1">
      <alignment vertical="center"/>
      <protection locked="0" hidden="1"/>
    </xf>
    <xf numFmtId="164" fontId="2" fillId="0" borderId="25" xfId="1" applyFont="1" applyBorder="1" applyAlignment="1" applyProtection="1">
      <alignment horizontal="center" vertical="center"/>
      <protection hidden="1"/>
    </xf>
    <xf numFmtId="165" fontId="2" fillId="4" borderId="26" xfId="1" applyNumberFormat="1" applyFont="1" applyFill="1" applyBorder="1" applyAlignment="1" applyProtection="1">
      <alignment horizontal="right" vertical="center"/>
      <protection hidden="1"/>
    </xf>
    <xf numFmtId="165" fontId="2" fillId="0" borderId="26" xfId="1" applyNumberFormat="1" applyFont="1" applyBorder="1" applyAlignment="1" applyProtection="1">
      <alignment horizontal="right" vertical="center"/>
      <protection hidden="1"/>
    </xf>
    <xf numFmtId="165" fontId="2" fillId="0" borderId="27" xfId="1" applyNumberFormat="1" applyFont="1" applyBorder="1" applyAlignment="1" applyProtection="1">
      <alignment horizontal="right" vertical="center"/>
      <protection hidden="1"/>
    </xf>
    <xf numFmtId="165" fontId="2" fillId="4" borderId="1" xfId="1" applyNumberFormat="1" applyFont="1" applyFill="1" applyBorder="1" applyAlignment="1" applyProtection="1">
      <alignment horizontal="right" vertical="center"/>
      <protection hidden="1"/>
    </xf>
    <xf numFmtId="165" fontId="2" fillId="4" borderId="28" xfId="1" applyNumberFormat="1" applyFont="1" applyFill="1" applyBorder="1" applyAlignment="1" applyProtection="1">
      <alignment horizontal="right" vertical="center"/>
      <protection hidden="1"/>
    </xf>
    <xf numFmtId="165" fontId="2" fillId="4" borderId="29" xfId="1" applyNumberFormat="1" applyFont="1" applyFill="1" applyBorder="1" applyAlignment="1" applyProtection="1">
      <alignment horizontal="right" vertical="center"/>
      <protection hidden="1"/>
    </xf>
    <xf numFmtId="165" fontId="2" fillId="4" borderId="11" xfId="1" applyNumberFormat="1" applyFont="1" applyFill="1" applyBorder="1" applyAlignment="1" applyProtection="1">
      <alignment horizontal="right" vertical="center"/>
      <protection hidden="1"/>
    </xf>
    <xf numFmtId="165" fontId="2" fillId="4" borderId="17" xfId="1" applyNumberFormat="1" applyFont="1" applyFill="1" applyBorder="1" applyAlignment="1" applyProtection="1">
      <alignment horizontal="right" vertical="center"/>
      <protection hidden="1"/>
    </xf>
    <xf numFmtId="165" fontId="2" fillId="0" borderId="17" xfId="1" applyNumberFormat="1" applyFont="1" applyBorder="1" applyAlignment="1" applyProtection="1">
      <alignment horizontal="right" vertical="center"/>
      <protection hidden="1"/>
    </xf>
    <xf numFmtId="165" fontId="2" fillId="0" borderId="30" xfId="1" applyNumberFormat="1" applyFont="1" applyBorder="1" applyAlignment="1" applyProtection="1">
      <alignment horizontal="right" vertical="center"/>
      <protection hidden="1"/>
    </xf>
    <xf numFmtId="0" fontId="38" fillId="2" borderId="1" xfId="0" applyFont="1" applyFill="1" applyBorder="1" applyAlignment="1" applyProtection="1">
      <alignment horizontal="center" vertical="center"/>
      <protection hidden="1"/>
    </xf>
    <xf numFmtId="9" fontId="38" fillId="2" borderId="1" xfId="0" applyNumberFormat="1" applyFont="1" applyFill="1" applyBorder="1" applyAlignment="1" applyProtection="1">
      <alignment horizontal="center" vertical="center"/>
      <protection hidden="1"/>
    </xf>
    <xf numFmtId="0" fontId="8" fillId="0" borderId="0" xfId="0" applyFont="1" applyBorder="1" applyProtection="1">
      <protection hidden="1"/>
    </xf>
    <xf numFmtId="0" fontId="9" fillId="0" borderId="0" xfId="0" applyFont="1" applyAlignment="1" applyProtection="1">
      <alignment horizontal="left"/>
    </xf>
    <xf numFmtId="165" fontId="9" fillId="0" borderId="31" xfId="2" applyFont="1" applyBorder="1" applyProtection="1"/>
    <xf numFmtId="0" fontId="9" fillId="0" borderId="0" xfId="0" applyFont="1" applyBorder="1" applyAlignment="1" applyProtection="1">
      <alignment horizontal="right"/>
    </xf>
    <xf numFmtId="9" fontId="9" fillId="0" borderId="0" xfId="0" applyNumberFormat="1" applyFont="1" applyBorder="1" applyProtection="1"/>
    <xf numFmtId="165" fontId="9" fillId="0" borderId="0" xfId="2" applyFont="1" applyBorder="1" applyProtection="1"/>
    <xf numFmtId="0" fontId="9" fillId="0" borderId="11" xfId="0" applyFont="1" applyBorder="1" applyAlignment="1" applyProtection="1">
      <alignment horizontal="center"/>
    </xf>
    <xf numFmtId="9" fontId="9" fillId="0" borderId="26" xfId="0" applyNumberFormat="1" applyFont="1" applyBorder="1" applyAlignment="1" applyProtection="1">
      <alignment horizontal="center"/>
    </xf>
    <xf numFmtId="0" fontId="9" fillId="0" borderId="0" xfId="0" applyFont="1" applyProtection="1">
      <protection locked="0"/>
    </xf>
    <xf numFmtId="165" fontId="9" fillId="0" borderId="0" xfId="0" applyNumberFormat="1" applyFont="1" applyBorder="1" applyProtection="1"/>
    <xf numFmtId="165" fontId="18" fillId="0" borderId="0" xfId="0" applyNumberFormat="1" applyFont="1" applyBorder="1" applyProtection="1"/>
    <xf numFmtId="0" fontId="62" fillId="0" borderId="0" xfId="0" applyFont="1" applyBorder="1" applyAlignment="1" applyProtection="1">
      <alignment horizontal="center"/>
    </xf>
    <xf numFmtId="0" fontId="8" fillId="0" borderId="0" xfId="0" applyFont="1" applyBorder="1" applyProtection="1"/>
    <xf numFmtId="0" fontId="9" fillId="9" borderId="0" xfId="0" applyFont="1" applyFill="1" applyProtection="1"/>
    <xf numFmtId="0" fontId="9" fillId="0" borderId="0" xfId="0" applyFont="1" applyBorder="1" applyProtection="1">
      <protection hidden="1"/>
    </xf>
    <xf numFmtId="49" fontId="16" fillId="0" borderId="2" xfId="0" applyNumberFormat="1" applyFont="1" applyFill="1" applyBorder="1" applyAlignment="1" applyProtection="1">
      <alignment vertical="center" wrapText="1"/>
      <protection hidden="1"/>
    </xf>
    <xf numFmtId="0" fontId="0" fillId="0" borderId="10" xfId="0" applyBorder="1" applyAlignment="1" applyProtection="1">
      <alignment horizontal="center" vertical="center"/>
      <protection locked="0"/>
    </xf>
    <xf numFmtId="0" fontId="0" fillId="0" borderId="0" xfId="0" applyAlignment="1" applyProtection="1">
      <alignment vertical="center"/>
    </xf>
    <xf numFmtId="0" fontId="8" fillId="0" borderId="0" xfId="0" applyFont="1" applyAlignment="1" applyProtection="1">
      <alignment vertical="center"/>
    </xf>
    <xf numFmtId="0" fontId="0" fillId="0" borderId="0" xfId="0" applyAlignment="1" applyProtection="1">
      <alignment horizontal="center" vertical="center"/>
    </xf>
    <xf numFmtId="0" fontId="0" fillId="0" borderId="0" xfId="0" applyBorder="1" applyAlignment="1" applyProtection="1">
      <alignment vertical="center"/>
    </xf>
    <xf numFmtId="164" fontId="2" fillId="13" borderId="19" xfId="1" applyFont="1" applyFill="1" applyBorder="1" applyAlignment="1" applyProtection="1">
      <alignment horizontal="center" vertical="center"/>
      <protection hidden="1"/>
    </xf>
    <xf numFmtId="165" fontId="2" fillId="13" borderId="26" xfId="1" applyNumberFormat="1" applyFont="1" applyFill="1" applyBorder="1" applyAlignment="1" applyProtection="1">
      <alignment horizontal="right" vertical="center"/>
      <protection hidden="1"/>
    </xf>
    <xf numFmtId="165" fontId="2" fillId="13" borderId="1" xfId="1" applyNumberFormat="1" applyFont="1" applyFill="1" applyBorder="1" applyAlignment="1" applyProtection="1">
      <alignment horizontal="right" vertical="center"/>
      <protection hidden="1"/>
    </xf>
    <xf numFmtId="165" fontId="2" fillId="13" borderId="29" xfId="1" applyNumberFormat="1" applyFont="1" applyFill="1" applyBorder="1" applyAlignment="1" applyProtection="1">
      <alignment horizontal="right" vertical="center"/>
      <protection hidden="1"/>
    </xf>
    <xf numFmtId="165" fontId="2" fillId="13" borderId="28" xfId="1" applyNumberFormat="1" applyFont="1" applyFill="1" applyBorder="1" applyAlignment="1" applyProtection="1">
      <alignment horizontal="right" vertical="center"/>
      <protection hidden="1"/>
    </xf>
    <xf numFmtId="165" fontId="2" fillId="13" borderId="11" xfId="1" applyNumberFormat="1" applyFont="1" applyFill="1" applyBorder="1" applyAlignment="1" applyProtection="1">
      <alignment horizontal="right" vertical="center"/>
      <protection hidden="1"/>
    </xf>
    <xf numFmtId="165" fontId="2" fillId="13" borderId="17" xfId="1" applyNumberFormat="1" applyFont="1" applyFill="1" applyBorder="1" applyAlignment="1" applyProtection="1">
      <alignment horizontal="right" vertical="center"/>
      <protection hidden="1"/>
    </xf>
    <xf numFmtId="165" fontId="2" fillId="13" borderId="32" xfId="1" applyNumberFormat="1" applyFont="1" applyFill="1" applyBorder="1" applyAlignment="1" applyProtection="1">
      <alignment horizontal="right" vertical="center"/>
      <protection hidden="1"/>
    </xf>
    <xf numFmtId="0" fontId="22" fillId="0" borderId="33" xfId="0" applyFont="1" applyBorder="1" applyProtection="1">
      <protection hidden="1"/>
    </xf>
    <xf numFmtId="164" fontId="56" fillId="4" borderId="0" xfId="1" applyFont="1" applyFill="1" applyBorder="1" applyAlignment="1" applyProtection="1">
      <alignment horizontal="center" vertical="center" wrapText="1"/>
      <protection hidden="1"/>
    </xf>
    <xf numFmtId="0" fontId="17" fillId="0" borderId="0" xfId="0" applyFont="1" applyAlignment="1" applyProtection="1">
      <alignment wrapText="1"/>
      <protection hidden="1"/>
    </xf>
    <xf numFmtId="0" fontId="2" fillId="0" borderId="0" xfId="0" applyFont="1" applyAlignment="1" applyProtection="1">
      <alignment wrapText="1"/>
      <protection hidden="1"/>
    </xf>
    <xf numFmtId="0" fontId="17" fillId="0" borderId="0" xfId="0" applyFont="1" applyAlignment="1" applyProtection="1">
      <alignment vertical="top" wrapText="1"/>
      <protection hidden="1"/>
    </xf>
    <xf numFmtId="0" fontId="6" fillId="0" borderId="0" xfId="0" applyFont="1" applyAlignment="1" applyProtection="1">
      <alignment vertical="center" wrapText="1"/>
      <protection hidden="1"/>
    </xf>
    <xf numFmtId="0" fontId="2" fillId="0" borderId="0" xfId="0" applyFont="1" applyFill="1" applyAlignment="1" applyProtection="1">
      <alignment wrapText="1"/>
      <protection hidden="1"/>
    </xf>
    <xf numFmtId="0" fontId="2" fillId="0" borderId="0" xfId="0" applyFont="1" applyFill="1" applyAlignment="1" applyProtection="1">
      <alignment horizontal="center" vertical="center" wrapText="1"/>
      <protection hidden="1"/>
    </xf>
    <xf numFmtId="0" fontId="75" fillId="5" borderId="9" xfId="0" applyFont="1" applyFill="1" applyBorder="1" applyAlignment="1" applyProtection="1">
      <alignment horizontal="center" vertical="top" wrapText="1"/>
      <protection hidden="1"/>
    </xf>
    <xf numFmtId="0" fontId="8" fillId="9" borderId="1" xfId="0" applyFont="1" applyFill="1" applyBorder="1" applyAlignment="1" applyProtection="1">
      <alignment wrapText="1"/>
      <protection hidden="1"/>
    </xf>
    <xf numFmtId="0" fontId="17" fillId="9" borderId="0" xfId="0" applyFont="1" applyFill="1" applyProtection="1"/>
    <xf numFmtId="0" fontId="4" fillId="9" borderId="0" xfId="0" applyFont="1" applyFill="1" applyProtection="1"/>
    <xf numFmtId="0" fontId="69" fillId="2" borderId="11" xfId="0" applyFont="1" applyFill="1" applyBorder="1" applyAlignment="1" applyProtection="1">
      <alignment horizontal="center"/>
    </xf>
    <xf numFmtId="0" fontId="69" fillId="0" borderId="32" xfId="0" applyFont="1" applyBorder="1" applyAlignment="1" applyProtection="1">
      <alignment horizontal="center"/>
    </xf>
    <xf numFmtId="165" fontId="79" fillId="0" borderId="32" xfId="0" applyNumberFormat="1" applyFont="1" applyBorder="1" applyAlignment="1" applyProtection="1">
      <alignment horizontal="center"/>
    </xf>
    <xf numFmtId="165" fontId="77" fillId="0" borderId="32" xfId="0" applyNumberFormat="1" applyFont="1" applyBorder="1" applyAlignment="1" applyProtection="1">
      <alignment horizontal="center"/>
    </xf>
    <xf numFmtId="1" fontId="85" fillId="0" borderId="0" xfId="0" applyNumberFormat="1" applyFont="1" applyBorder="1" applyAlignment="1" applyProtection="1">
      <alignment horizontal="center" vertical="center"/>
    </xf>
    <xf numFmtId="0" fontId="17" fillId="9" borderId="0" xfId="0" applyFont="1" applyFill="1" applyBorder="1" applyProtection="1"/>
    <xf numFmtId="1" fontId="84" fillId="0" borderId="0" xfId="0" applyNumberFormat="1" applyFont="1" applyBorder="1" applyAlignment="1" applyProtection="1">
      <alignment horizontal="center" vertical="center"/>
    </xf>
    <xf numFmtId="165" fontId="79" fillId="0" borderId="11" xfId="0" applyNumberFormat="1" applyFont="1" applyBorder="1" applyAlignment="1" applyProtection="1">
      <alignment horizontal="center"/>
    </xf>
    <xf numFmtId="165" fontId="77" fillId="0" borderId="11" xfId="0" applyNumberFormat="1" applyFont="1" applyBorder="1" applyAlignment="1" applyProtection="1">
      <alignment horizontal="center"/>
    </xf>
    <xf numFmtId="1" fontId="78" fillId="0" borderId="0" xfId="0" applyNumberFormat="1" applyFont="1" applyBorder="1" applyAlignment="1" applyProtection="1">
      <alignment horizontal="center" vertical="center"/>
    </xf>
    <xf numFmtId="165" fontId="51" fillId="12" borderId="34" xfId="0" applyNumberFormat="1" applyFont="1" applyFill="1" applyBorder="1" applyProtection="1"/>
    <xf numFmtId="165" fontId="69" fillId="12" borderId="34" xfId="0" applyNumberFormat="1" applyFont="1" applyFill="1" applyBorder="1" applyProtection="1"/>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72" fillId="0" borderId="38" xfId="0" applyFont="1" applyBorder="1" applyAlignment="1" applyProtection="1">
      <alignment horizontal="center" vertical="center" textRotation="45"/>
    </xf>
    <xf numFmtId="0" fontId="0" fillId="0" borderId="39" xfId="0" applyBorder="1" applyAlignment="1" applyProtection="1">
      <alignment horizontal="center" vertical="center" wrapText="1"/>
    </xf>
    <xf numFmtId="0" fontId="87" fillId="0" borderId="40" xfId="0" applyFont="1" applyBorder="1" applyAlignment="1" applyProtection="1">
      <alignment horizontal="center" vertical="center" wrapText="1"/>
    </xf>
    <xf numFmtId="0" fontId="87" fillId="0" borderId="41" xfId="0" applyFont="1" applyBorder="1" applyAlignment="1" applyProtection="1">
      <alignment horizontal="center" vertical="center" wrapText="1"/>
    </xf>
    <xf numFmtId="0" fontId="87" fillId="0" borderId="42" xfId="0" applyFont="1" applyBorder="1" applyAlignment="1" applyProtection="1">
      <alignment horizontal="center" vertical="center" wrapText="1"/>
    </xf>
    <xf numFmtId="0" fontId="2" fillId="0" borderId="43" xfId="0" applyFont="1" applyBorder="1" applyProtection="1"/>
    <xf numFmtId="0" fontId="2" fillId="0" borderId="44" xfId="0" applyFont="1" applyBorder="1" applyProtection="1"/>
    <xf numFmtId="0" fontId="2" fillId="0" borderId="45" xfId="0" applyFont="1" applyBorder="1" applyProtection="1"/>
    <xf numFmtId="0" fontId="2" fillId="0" borderId="34" xfId="0" applyFont="1" applyBorder="1" applyProtection="1"/>
    <xf numFmtId="165" fontId="17" fillId="0" borderId="46" xfId="0" applyNumberFormat="1" applyFont="1" applyBorder="1" applyProtection="1"/>
    <xf numFmtId="9" fontId="4" fillId="0" borderId="47" xfId="0" applyNumberFormat="1" applyFont="1" applyBorder="1" applyProtection="1"/>
    <xf numFmtId="165" fontId="83" fillId="0" borderId="48" xfId="0" applyNumberFormat="1" applyFont="1" applyBorder="1" applyProtection="1"/>
    <xf numFmtId="9" fontId="4" fillId="0" borderId="49" xfId="0" applyNumberFormat="1" applyFont="1" applyBorder="1" applyProtection="1"/>
    <xf numFmtId="165" fontId="82" fillId="0" borderId="48" xfId="0" applyNumberFormat="1" applyFont="1" applyBorder="1" applyProtection="1"/>
    <xf numFmtId="165" fontId="82" fillId="0" borderId="50" xfId="0" applyNumberFormat="1" applyFont="1" applyBorder="1" applyProtection="1"/>
    <xf numFmtId="9" fontId="4" fillId="0" borderId="2" xfId="0" applyNumberFormat="1" applyFont="1" applyBorder="1" applyProtection="1"/>
    <xf numFmtId="9" fontId="4" fillId="0" borderId="51" xfId="0" applyNumberFormat="1" applyFont="1" applyBorder="1" applyProtection="1"/>
    <xf numFmtId="9" fontId="4" fillId="0" borderId="14" xfId="0" applyNumberFormat="1" applyFont="1" applyBorder="1" applyProtection="1"/>
    <xf numFmtId="9" fontId="4" fillId="0" borderId="52" xfId="0" applyNumberFormat="1" applyFont="1" applyBorder="1" applyProtection="1"/>
    <xf numFmtId="165" fontId="17" fillId="0" borderId="53" xfId="0" applyNumberFormat="1" applyFont="1" applyBorder="1" applyProtection="1"/>
    <xf numFmtId="165" fontId="4" fillId="0" borderId="27" xfId="0" applyNumberFormat="1" applyFont="1" applyBorder="1" applyProtection="1"/>
    <xf numFmtId="165" fontId="17" fillId="0" borderId="53" xfId="0" applyNumberFormat="1" applyFont="1" applyBorder="1" applyAlignment="1" applyProtection="1">
      <alignment horizontal="center"/>
      <protection hidden="1"/>
    </xf>
    <xf numFmtId="165" fontId="4" fillId="0" borderId="54" xfId="0" applyNumberFormat="1" applyFont="1" applyBorder="1" applyProtection="1"/>
    <xf numFmtId="165" fontId="4" fillId="0" borderId="55" xfId="0" applyNumberFormat="1" applyFont="1" applyBorder="1" applyProtection="1"/>
    <xf numFmtId="165" fontId="90" fillId="0" borderId="27" xfId="0" applyNumberFormat="1" applyFont="1" applyBorder="1" applyProtection="1"/>
    <xf numFmtId="10" fontId="90" fillId="0" borderId="47" xfId="0" applyNumberFormat="1" applyFont="1" applyBorder="1" applyProtection="1"/>
    <xf numFmtId="10" fontId="90" fillId="0" borderId="49" xfId="0" applyNumberFormat="1" applyFont="1" applyBorder="1" applyProtection="1"/>
    <xf numFmtId="0" fontId="90" fillId="9" borderId="0" xfId="0" applyFont="1" applyFill="1" applyProtection="1"/>
    <xf numFmtId="165" fontId="90" fillId="0" borderId="54" xfId="0" applyNumberFormat="1" applyFont="1" applyBorder="1" applyProtection="1"/>
    <xf numFmtId="10" fontId="90" fillId="0" borderId="2" xfId="0" applyNumberFormat="1" applyFont="1" applyBorder="1" applyProtection="1"/>
    <xf numFmtId="10" fontId="90" fillId="0" borderId="56" xfId="0" applyNumberFormat="1" applyFont="1" applyBorder="1" applyProtection="1"/>
    <xf numFmtId="164" fontId="88" fillId="4" borderId="0" xfId="1" applyFont="1" applyFill="1" applyBorder="1" applyAlignment="1" applyProtection="1">
      <alignment horizontal="center" vertical="center" wrapText="1"/>
      <protection hidden="1"/>
    </xf>
    <xf numFmtId="0" fontId="81" fillId="9" borderId="0" xfId="0" applyFont="1" applyFill="1" applyBorder="1" applyAlignment="1" applyProtection="1">
      <alignment horizontal="center" vertical="center"/>
    </xf>
    <xf numFmtId="0" fontId="81" fillId="9" borderId="57" xfId="0" applyFont="1" applyFill="1" applyBorder="1" applyAlignment="1" applyProtection="1">
      <alignment horizontal="center" vertical="center"/>
    </xf>
    <xf numFmtId="0" fontId="81" fillId="9" borderId="58" xfId="0" applyFont="1" applyFill="1" applyBorder="1" applyAlignment="1" applyProtection="1">
      <alignment horizontal="center" vertical="center"/>
    </xf>
    <xf numFmtId="0" fontId="81" fillId="9" borderId="59" xfId="0" applyFont="1" applyFill="1" applyBorder="1" applyAlignment="1" applyProtection="1">
      <alignment horizontal="center" vertical="center"/>
    </xf>
    <xf numFmtId="0" fontId="0" fillId="0" borderId="60" xfId="0" applyBorder="1" applyAlignment="1" applyProtection="1">
      <alignment horizontal="center" vertical="center"/>
      <protection locked="0"/>
    </xf>
    <xf numFmtId="167" fontId="11" fillId="0" borderId="1" xfId="0" applyNumberFormat="1" applyFont="1" applyFill="1" applyBorder="1" applyProtection="1">
      <protection locked="0" hidden="1"/>
    </xf>
    <xf numFmtId="0" fontId="9" fillId="9" borderId="0" xfId="0" applyFont="1" applyFill="1" applyAlignment="1" applyProtection="1">
      <alignment vertical="center"/>
    </xf>
    <xf numFmtId="0" fontId="9" fillId="0" borderId="0" xfId="0" applyFont="1" applyAlignment="1" applyProtection="1">
      <alignment vertical="center"/>
    </xf>
    <xf numFmtId="0" fontId="8" fillId="0" borderId="0" xfId="0" applyFont="1" applyAlignment="1" applyProtection="1">
      <alignment vertical="center"/>
      <protection hidden="1"/>
    </xf>
    <xf numFmtId="0" fontId="26" fillId="0" borderId="61" xfId="0" applyFont="1" applyBorder="1" applyAlignment="1" applyProtection="1">
      <alignment vertical="center" wrapText="1"/>
      <protection hidden="1"/>
    </xf>
    <xf numFmtId="167" fontId="9" fillId="0" borderId="61" xfId="0" applyNumberFormat="1" applyFont="1" applyFill="1" applyBorder="1" applyAlignment="1" applyProtection="1">
      <alignment horizontal="center"/>
      <protection hidden="1"/>
    </xf>
    <xf numFmtId="0" fontId="9" fillId="0" borderId="61" xfId="0" applyFont="1" applyFill="1" applyBorder="1" applyAlignment="1" applyProtection="1">
      <alignment horizontal="center"/>
      <protection hidden="1"/>
    </xf>
    <xf numFmtId="0" fontId="9" fillId="0" borderId="62" xfId="0" applyFont="1" applyBorder="1" applyAlignment="1" applyProtection="1">
      <alignment horizontal="center"/>
      <protection hidden="1"/>
    </xf>
    <xf numFmtId="0" fontId="9" fillId="0" borderId="63" xfId="0" applyFont="1" applyFill="1" applyBorder="1" applyAlignment="1" applyProtection="1">
      <alignment horizontal="center"/>
      <protection hidden="1"/>
    </xf>
    <xf numFmtId="170" fontId="7" fillId="0" borderId="61" xfId="0" applyNumberFormat="1" applyFont="1" applyFill="1" applyBorder="1" applyAlignment="1" applyProtection="1">
      <alignment horizontal="center" vertical="center"/>
      <protection locked="0" hidden="1"/>
    </xf>
    <xf numFmtId="0" fontId="0" fillId="0" borderId="31"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72" fillId="0" borderId="65" xfId="0" applyFont="1" applyBorder="1" applyAlignment="1" applyProtection="1">
      <alignment horizontal="center" vertical="center"/>
    </xf>
    <xf numFmtId="0" fontId="66" fillId="0" borderId="66" xfId="0" applyFont="1" applyBorder="1" applyAlignment="1" applyProtection="1">
      <alignment horizontal="center" vertical="center"/>
    </xf>
    <xf numFmtId="0" fontId="66" fillId="0" borderId="3" xfId="0" applyFont="1" applyBorder="1" applyAlignment="1" applyProtection="1">
      <alignment horizontal="center" vertical="center"/>
    </xf>
    <xf numFmtId="0" fontId="66" fillId="0" borderId="14" xfId="0" applyFont="1" applyBorder="1" applyAlignment="1" applyProtection="1">
      <alignment horizontal="center" vertical="center"/>
    </xf>
    <xf numFmtId="0" fontId="66" fillId="0" borderId="67" xfId="0" applyFont="1" applyBorder="1" applyAlignment="1" applyProtection="1">
      <alignment horizontal="center" vertical="center"/>
    </xf>
    <xf numFmtId="0" fontId="66" fillId="0" borderId="4" xfId="0" applyFont="1" applyBorder="1" applyAlignment="1" applyProtection="1">
      <alignment horizontal="center" vertical="center"/>
    </xf>
    <xf numFmtId="0" fontId="66" fillId="0" borderId="46" xfId="0" applyFont="1" applyBorder="1" applyAlignment="1" applyProtection="1">
      <alignment horizontal="center" vertical="center"/>
    </xf>
    <xf numFmtId="171" fontId="94" fillId="0" borderId="68" xfId="2" applyNumberFormat="1" applyFont="1" applyBorder="1" applyAlignment="1" applyProtection="1">
      <alignment vertical="center"/>
    </xf>
    <xf numFmtId="171" fontId="94" fillId="0" borderId="27" xfId="2" applyNumberFormat="1" applyFont="1" applyBorder="1" applyAlignment="1" applyProtection="1">
      <alignment vertical="center"/>
    </xf>
    <xf numFmtId="171" fontId="94" fillId="0" borderId="13" xfId="2" applyNumberFormat="1" applyFont="1" applyBorder="1" applyAlignment="1" applyProtection="1">
      <alignment vertical="center"/>
    </xf>
    <xf numFmtId="171" fontId="94" fillId="0" borderId="47" xfId="2" applyNumberFormat="1" applyFont="1" applyBorder="1" applyAlignment="1" applyProtection="1">
      <alignment vertical="center"/>
    </xf>
    <xf numFmtId="171" fontId="94" fillId="0" borderId="69" xfId="2" applyNumberFormat="1" applyFont="1" applyBorder="1" applyAlignment="1" applyProtection="1">
      <alignment vertical="center"/>
    </xf>
    <xf numFmtId="171" fontId="94" fillId="0" borderId="70" xfId="2" applyNumberFormat="1" applyFont="1" applyBorder="1" applyAlignment="1" applyProtection="1">
      <alignment vertical="center"/>
    </xf>
    <xf numFmtId="171" fontId="94" fillId="0" borderId="71" xfId="2" applyNumberFormat="1" applyFont="1" applyBorder="1" applyAlignment="1" applyProtection="1">
      <alignment vertical="center"/>
    </xf>
    <xf numFmtId="171" fontId="94" fillId="0" borderId="72" xfId="2" applyNumberFormat="1" applyFont="1" applyBorder="1" applyAlignment="1" applyProtection="1">
      <alignment vertical="center"/>
    </xf>
    <xf numFmtId="14" fontId="3" fillId="0" borderId="67" xfId="0" applyNumberFormat="1" applyFont="1" applyFill="1" applyBorder="1" applyAlignment="1" applyProtection="1">
      <alignment vertical="center"/>
      <protection locked="0"/>
    </xf>
    <xf numFmtId="14" fontId="3" fillId="0" borderId="53" xfId="0" applyNumberFormat="1" applyFont="1" applyFill="1" applyBorder="1" applyAlignment="1" applyProtection="1">
      <alignment vertical="center"/>
      <protection locked="0"/>
    </xf>
    <xf numFmtId="14" fontId="3" fillId="0" borderId="4" xfId="0" applyNumberFormat="1" applyFont="1" applyFill="1" applyBorder="1" applyAlignment="1" applyProtection="1">
      <alignment vertical="center"/>
      <protection locked="0"/>
    </xf>
    <xf numFmtId="14" fontId="3" fillId="0" borderId="46" xfId="0" applyNumberFormat="1" applyFont="1" applyFill="1" applyBorder="1" applyAlignment="1" applyProtection="1">
      <alignment vertical="center"/>
      <protection locked="0"/>
    </xf>
    <xf numFmtId="0" fontId="85" fillId="0" borderId="73" xfId="0" applyFont="1" applyBorder="1" applyAlignment="1" applyProtection="1">
      <alignment horizontal="center" vertical="center"/>
    </xf>
    <xf numFmtId="0" fontId="84" fillId="0" borderId="50" xfId="0" applyFont="1" applyBorder="1" applyAlignment="1" applyProtection="1">
      <alignment horizontal="center" vertical="center"/>
    </xf>
    <xf numFmtId="0" fontId="95" fillId="0" borderId="55" xfId="0" applyFont="1" applyBorder="1" applyAlignment="1" applyProtection="1">
      <alignment horizontal="center" vertical="center"/>
    </xf>
    <xf numFmtId="0" fontId="95" fillId="0" borderId="53" xfId="0" applyFont="1" applyBorder="1" applyAlignment="1" applyProtection="1">
      <alignment horizontal="center" vertical="center"/>
    </xf>
    <xf numFmtId="0" fontId="9" fillId="0" borderId="26" xfId="0" applyFont="1" applyBorder="1" applyProtection="1">
      <protection hidden="1"/>
    </xf>
    <xf numFmtId="167" fontId="8" fillId="0" borderId="26" xfId="0" applyNumberFormat="1" applyFont="1" applyBorder="1" applyProtection="1">
      <protection hidden="1"/>
    </xf>
    <xf numFmtId="0" fontId="9" fillId="0" borderId="74" xfId="0" applyFont="1" applyBorder="1" applyProtection="1">
      <protection hidden="1"/>
    </xf>
    <xf numFmtId="0" fontId="9" fillId="0" borderId="75" xfId="0" applyFont="1" applyBorder="1" applyAlignment="1" applyProtection="1">
      <alignment horizontal="center"/>
      <protection hidden="1"/>
    </xf>
    <xf numFmtId="0" fontId="8" fillId="0" borderId="76" xfId="0" applyFont="1" applyBorder="1" applyAlignment="1" applyProtection="1">
      <alignment horizontal="center"/>
      <protection hidden="1"/>
    </xf>
    <xf numFmtId="9" fontId="9" fillId="2" borderId="19" xfId="0" applyNumberFormat="1" applyFont="1" applyFill="1" applyBorder="1" applyAlignment="1" applyProtection="1">
      <alignment horizontal="center"/>
      <protection hidden="1"/>
    </xf>
    <xf numFmtId="167" fontId="8" fillId="2" borderId="26" xfId="0" applyNumberFormat="1" applyFont="1" applyFill="1" applyBorder="1" applyProtection="1">
      <protection hidden="1"/>
    </xf>
    <xf numFmtId="167" fontId="8" fillId="2" borderId="11" xfId="0" applyNumberFormat="1" applyFont="1" applyFill="1" applyBorder="1" applyProtection="1">
      <protection hidden="1"/>
    </xf>
    <xf numFmtId="167" fontId="8" fillId="2" borderId="17" xfId="1" applyNumberFormat="1" applyFont="1" applyFill="1" applyBorder="1" applyProtection="1">
      <protection hidden="1"/>
    </xf>
    <xf numFmtId="0" fontId="9" fillId="2" borderId="19" xfId="0" applyFont="1" applyFill="1" applyBorder="1" applyAlignment="1" applyProtection="1">
      <alignment horizontal="center"/>
      <protection hidden="1"/>
    </xf>
    <xf numFmtId="167" fontId="3" fillId="2" borderId="26" xfId="0" applyNumberFormat="1" applyFont="1" applyFill="1" applyBorder="1" applyProtection="1">
      <protection hidden="1"/>
    </xf>
    <xf numFmtId="167" fontId="3" fillId="2" borderId="1" xfId="0" applyNumberFormat="1" applyFont="1" applyFill="1" applyBorder="1" applyProtection="1">
      <protection hidden="1"/>
    </xf>
    <xf numFmtId="167" fontId="3" fillId="2" borderId="11" xfId="0" applyNumberFormat="1" applyFont="1" applyFill="1" applyBorder="1" applyProtection="1">
      <protection hidden="1"/>
    </xf>
    <xf numFmtId="9" fontId="9" fillId="8" borderId="19" xfId="0" applyNumberFormat="1" applyFont="1" applyFill="1" applyBorder="1" applyAlignment="1" applyProtection="1">
      <alignment horizontal="center"/>
      <protection hidden="1"/>
    </xf>
    <xf numFmtId="167" fontId="8" fillId="8" borderId="26" xfId="0" applyNumberFormat="1" applyFont="1" applyFill="1" applyBorder="1" applyProtection="1">
      <protection hidden="1"/>
    </xf>
    <xf numFmtId="167" fontId="8" fillId="8" borderId="11" xfId="0" applyNumberFormat="1" applyFont="1" applyFill="1" applyBorder="1" applyProtection="1">
      <protection hidden="1"/>
    </xf>
    <xf numFmtId="167" fontId="8" fillId="8" borderId="17" xfId="1" applyNumberFormat="1" applyFont="1" applyFill="1" applyBorder="1" applyProtection="1">
      <protection hidden="1"/>
    </xf>
    <xf numFmtId="0" fontId="9" fillId="8" borderId="19" xfId="0" applyFont="1" applyFill="1" applyBorder="1" applyAlignment="1" applyProtection="1">
      <alignment horizontal="center"/>
      <protection hidden="1"/>
    </xf>
    <xf numFmtId="167" fontId="3" fillId="8" borderId="26" xfId="0" applyNumberFormat="1" applyFont="1" applyFill="1" applyBorder="1" applyProtection="1">
      <protection hidden="1"/>
    </xf>
    <xf numFmtId="167" fontId="3" fillId="8" borderId="1" xfId="0" applyNumberFormat="1" applyFont="1" applyFill="1" applyBorder="1" applyProtection="1">
      <protection hidden="1"/>
    </xf>
    <xf numFmtId="167" fontId="3" fillId="8" borderId="11" xfId="0" applyNumberFormat="1" applyFont="1" applyFill="1" applyBorder="1" applyProtection="1">
      <protection hidden="1"/>
    </xf>
    <xf numFmtId="167" fontId="97" fillId="0" borderId="61" xfId="0" applyNumberFormat="1" applyFont="1" applyFill="1" applyBorder="1" applyAlignment="1" applyProtection="1">
      <alignment vertical="center"/>
      <protection hidden="1"/>
    </xf>
    <xf numFmtId="167" fontId="97" fillId="0" borderId="62" xfId="0" applyNumberFormat="1" applyFont="1" applyFill="1" applyBorder="1" applyAlignment="1" applyProtection="1">
      <alignment vertical="center"/>
      <protection hidden="1"/>
    </xf>
    <xf numFmtId="167" fontId="97" fillId="0" borderId="77" xfId="1" applyNumberFormat="1" applyFont="1" applyFill="1" applyBorder="1" applyAlignment="1" applyProtection="1">
      <alignment vertical="center"/>
      <protection hidden="1"/>
    </xf>
    <xf numFmtId="49" fontId="97" fillId="12" borderId="77" xfId="1" applyNumberFormat="1" applyFont="1" applyFill="1" applyBorder="1" applyAlignment="1" applyProtection="1">
      <alignment horizontal="center" vertical="center"/>
      <protection hidden="1"/>
    </xf>
    <xf numFmtId="167" fontId="97" fillId="9" borderId="61" xfId="0" applyNumberFormat="1" applyFont="1" applyFill="1" applyBorder="1" applyAlignment="1" applyProtection="1">
      <alignment vertical="center"/>
      <protection hidden="1"/>
    </xf>
    <xf numFmtId="165" fontId="17" fillId="0" borderId="53" xfId="0" applyNumberFormat="1" applyFont="1" applyBorder="1" applyAlignment="1" applyProtection="1">
      <alignment horizontal="center"/>
      <protection locked="0"/>
    </xf>
    <xf numFmtId="0" fontId="20" fillId="0" borderId="7" xfId="0" applyFont="1" applyBorder="1" applyAlignment="1" applyProtection="1">
      <alignment horizontal="right"/>
      <protection hidden="1"/>
    </xf>
    <xf numFmtId="9" fontId="20" fillId="0" borderId="10" xfId="0" applyNumberFormat="1" applyFont="1" applyBorder="1" applyAlignment="1" applyProtection="1">
      <alignment horizontal="center"/>
      <protection hidden="1"/>
    </xf>
    <xf numFmtId="9" fontId="20" fillId="2" borderId="31" xfId="0" applyNumberFormat="1" applyFont="1" applyFill="1" applyBorder="1" applyAlignment="1" applyProtection="1">
      <alignment horizontal="center"/>
      <protection hidden="1"/>
    </xf>
    <xf numFmtId="10" fontId="5" fillId="14" borderId="1" xfId="0" applyNumberFormat="1" applyFont="1" applyFill="1" applyBorder="1" applyAlignment="1" applyProtection="1">
      <alignment horizontal="center"/>
      <protection locked="0" hidden="1"/>
    </xf>
    <xf numFmtId="0" fontId="106" fillId="0" borderId="10" xfId="0" applyFont="1" applyFill="1" applyBorder="1" applyProtection="1">
      <protection hidden="1"/>
    </xf>
    <xf numFmtId="165" fontId="9" fillId="12" borderId="1" xfId="1" applyNumberFormat="1" applyFont="1" applyFill="1" applyBorder="1" applyProtection="1">
      <protection locked="0" hidden="1"/>
    </xf>
    <xf numFmtId="165" fontId="8" fillId="2" borderId="1" xfId="0" applyNumberFormat="1" applyFont="1" applyFill="1" applyBorder="1" applyProtection="1">
      <protection hidden="1"/>
    </xf>
    <xf numFmtId="165" fontId="8" fillId="4" borderId="1" xfId="0" applyNumberFormat="1" applyFont="1" applyFill="1" applyBorder="1" applyProtection="1">
      <protection hidden="1"/>
    </xf>
    <xf numFmtId="165" fontId="8" fillId="8" borderId="1" xfId="0" applyNumberFormat="1" applyFont="1" applyFill="1" applyBorder="1" applyProtection="1">
      <protection hidden="1"/>
    </xf>
    <xf numFmtId="165" fontId="8" fillId="9" borderId="1" xfId="0" applyNumberFormat="1" applyFont="1" applyFill="1" applyBorder="1" applyProtection="1">
      <protection hidden="1"/>
    </xf>
    <xf numFmtId="165" fontId="9" fillId="12" borderId="1" xfId="1" applyNumberFormat="1" applyFont="1" applyFill="1" applyBorder="1" applyProtection="1">
      <protection hidden="1"/>
    </xf>
    <xf numFmtId="165" fontId="49" fillId="6" borderId="0" xfId="1" applyNumberFormat="1" applyFont="1" applyFill="1" applyProtection="1">
      <protection hidden="1"/>
    </xf>
    <xf numFmtId="10" fontId="48" fillId="11" borderId="78" xfId="0" applyNumberFormat="1" applyFont="1" applyFill="1" applyBorder="1" applyProtection="1">
      <protection locked="0"/>
    </xf>
    <xf numFmtId="49" fontId="0" fillId="0" borderId="26" xfId="0" applyNumberFormat="1" applyFont="1" applyBorder="1" applyProtection="1">
      <protection hidden="1"/>
    </xf>
    <xf numFmtId="49" fontId="0" fillId="0" borderId="1" xfId="0" applyNumberFormat="1" applyFont="1" applyBorder="1" applyProtection="1">
      <protection hidden="1"/>
    </xf>
    <xf numFmtId="49" fontId="110" fillId="0" borderId="79" xfId="0" applyNumberFormat="1" applyFont="1" applyBorder="1" applyAlignment="1" applyProtection="1">
      <alignment horizontal="center" vertical="center" wrapText="1"/>
    </xf>
    <xf numFmtId="49" fontId="110" fillId="0" borderId="44" xfId="0" applyNumberFormat="1" applyFont="1" applyBorder="1" applyAlignment="1" applyProtection="1">
      <alignment horizontal="center" vertical="center" wrapText="1"/>
    </xf>
    <xf numFmtId="49" fontId="110" fillId="0" borderId="45" xfId="0" applyNumberFormat="1" applyFont="1" applyBorder="1" applyAlignment="1" applyProtection="1">
      <alignment horizontal="center" vertical="center" wrapText="1"/>
    </xf>
    <xf numFmtId="49" fontId="110" fillId="0" borderId="79" xfId="2" applyNumberFormat="1" applyFont="1" applyBorder="1" applyAlignment="1" applyProtection="1">
      <alignment horizontal="center" vertical="center"/>
    </xf>
    <xf numFmtId="49" fontId="110" fillId="0" borderId="45" xfId="2" applyNumberFormat="1" applyFont="1" applyBorder="1" applyAlignment="1" applyProtection="1">
      <alignment horizontal="center" vertical="center"/>
    </xf>
    <xf numFmtId="49" fontId="110" fillId="0" borderId="44" xfId="2" applyNumberFormat="1" applyFont="1" applyBorder="1" applyAlignment="1" applyProtection="1">
      <alignment horizontal="center" vertical="center"/>
    </xf>
    <xf numFmtId="0" fontId="65" fillId="32" borderId="80" xfId="0" applyFont="1" applyFill="1" applyBorder="1" applyAlignment="1" applyProtection="1">
      <alignment horizontal="center" vertical="center" wrapText="1"/>
    </xf>
    <xf numFmtId="0" fontId="82" fillId="0" borderId="81" xfId="0" applyFont="1" applyBorder="1" applyAlignment="1" applyProtection="1">
      <alignment vertical="center"/>
    </xf>
    <xf numFmtId="0" fontId="111" fillId="0" borderId="82" xfId="0" applyFont="1" applyBorder="1" applyAlignment="1" applyProtection="1">
      <alignment vertical="center"/>
    </xf>
    <xf numFmtId="0" fontId="82" fillId="0" borderId="82" xfId="0" applyFont="1" applyBorder="1" applyAlignment="1" applyProtection="1">
      <alignment vertical="center"/>
    </xf>
    <xf numFmtId="0" fontId="82" fillId="0" borderId="5" xfId="0" applyFont="1" applyBorder="1" applyAlignment="1" applyProtection="1">
      <alignment vertical="center"/>
    </xf>
    <xf numFmtId="0" fontId="112" fillId="0" borderId="83" xfId="0" applyFont="1" applyBorder="1" applyAlignment="1" applyProtection="1">
      <alignment vertical="center"/>
    </xf>
    <xf numFmtId="0" fontId="113" fillId="0" borderId="84" xfId="0" applyFont="1" applyBorder="1" applyAlignment="1" applyProtection="1">
      <alignment vertical="center"/>
    </xf>
    <xf numFmtId="0" fontId="9" fillId="33" borderId="0" xfId="0" applyFont="1" applyFill="1" applyProtection="1"/>
    <xf numFmtId="0" fontId="9" fillId="33" borderId="0" xfId="0" applyFont="1" applyFill="1" applyAlignment="1" applyProtection="1">
      <protection locked="0"/>
    </xf>
    <xf numFmtId="165" fontId="9" fillId="33" borderId="10" xfId="2" applyFont="1" applyFill="1" applyBorder="1" applyProtection="1"/>
    <xf numFmtId="166" fontId="48" fillId="33" borderId="10" xfId="0" applyNumberFormat="1" applyFont="1" applyFill="1" applyBorder="1" applyAlignment="1" applyProtection="1">
      <alignment vertical="center"/>
    </xf>
    <xf numFmtId="0" fontId="19" fillId="0" borderId="130" xfId="0" applyFont="1" applyFill="1" applyBorder="1" applyAlignment="1" applyProtection="1">
      <alignment horizontal="center"/>
      <protection locked="0"/>
    </xf>
    <xf numFmtId="0" fontId="9" fillId="33" borderId="130" xfId="0" applyFont="1" applyFill="1" applyBorder="1" applyProtection="1">
      <protection locked="0"/>
    </xf>
    <xf numFmtId="0" fontId="9" fillId="33" borderId="130" xfId="0" applyFont="1" applyFill="1" applyBorder="1" applyAlignment="1" applyProtection="1">
      <alignment horizontal="center"/>
      <protection locked="0"/>
    </xf>
    <xf numFmtId="165" fontId="9" fillId="33" borderId="130" xfId="2" applyFont="1" applyFill="1" applyBorder="1" applyProtection="1">
      <protection locked="0"/>
    </xf>
    <xf numFmtId="9" fontId="8" fillId="33" borderId="130" xfId="0" applyNumberFormat="1" applyFont="1" applyFill="1" applyBorder="1" applyAlignment="1" applyProtection="1">
      <alignment horizontal="center"/>
    </xf>
    <xf numFmtId="165" fontId="9" fillId="33" borderId="130" xfId="0" applyNumberFormat="1" applyFont="1" applyFill="1" applyBorder="1" applyProtection="1"/>
    <xf numFmtId="0" fontId="55" fillId="0" borderId="0" xfId="0" applyFont="1" applyProtection="1">
      <protection hidden="1"/>
    </xf>
    <xf numFmtId="0" fontId="2" fillId="0" borderId="0" xfId="0" applyFont="1" applyFill="1" applyBorder="1" applyAlignment="1" applyProtection="1">
      <alignment wrapText="1"/>
      <protection hidden="1"/>
    </xf>
    <xf numFmtId="0" fontId="115" fillId="0" borderId="0" xfId="0" applyFont="1"/>
    <xf numFmtId="0" fontId="116" fillId="0" borderId="0" xfId="0" applyFont="1"/>
    <xf numFmtId="0" fontId="117" fillId="0" borderId="0" xfId="0" applyFont="1"/>
    <xf numFmtId="0" fontId="126" fillId="0" borderId="61" xfId="0" applyFont="1" applyBorder="1" applyAlignment="1" applyProtection="1">
      <alignment horizontal="center" vertical="center" wrapText="1"/>
      <protection hidden="1"/>
    </xf>
    <xf numFmtId="167" fontId="98" fillId="9" borderId="61" xfId="0" applyNumberFormat="1" applyFont="1" applyFill="1" applyBorder="1" applyAlignment="1" applyProtection="1">
      <alignment vertical="center"/>
      <protection hidden="1"/>
    </xf>
    <xf numFmtId="0" fontId="2" fillId="0" borderId="61" xfId="0" applyFont="1" applyBorder="1" applyAlignment="1" applyProtection="1">
      <alignment vertical="center" wrapText="1"/>
      <protection hidden="1"/>
    </xf>
    <xf numFmtId="0" fontId="2" fillId="9" borderId="0" xfId="0" applyFont="1" applyFill="1" applyProtection="1">
      <protection hidden="1"/>
    </xf>
    <xf numFmtId="0" fontId="0" fillId="9" borderId="0" xfId="0" applyFill="1" applyProtection="1"/>
    <xf numFmtId="0" fontId="118" fillId="15" borderId="0" xfId="0" applyFont="1" applyFill="1" applyAlignment="1" applyProtection="1">
      <alignment vertical="center"/>
      <protection hidden="1"/>
    </xf>
    <xf numFmtId="0" fontId="0" fillId="15" borderId="0" xfId="0" applyFill="1" applyProtection="1"/>
    <xf numFmtId="0" fontId="0" fillId="0" borderId="0" xfId="0" applyFill="1" applyProtection="1"/>
    <xf numFmtId="0" fontId="0" fillId="14" borderId="0" xfId="0" applyFill="1" applyProtection="1"/>
    <xf numFmtId="0" fontId="118" fillId="14" borderId="0" xfId="0" applyFont="1" applyFill="1" applyAlignment="1" applyProtection="1">
      <alignment vertical="center"/>
      <protection hidden="1"/>
    </xf>
    <xf numFmtId="0" fontId="0" fillId="34" borderId="0" xfId="0" applyFill="1" applyProtection="1"/>
    <xf numFmtId="0" fontId="118" fillId="34" borderId="0" xfId="0" applyFont="1" applyFill="1" applyAlignment="1" applyProtection="1">
      <alignment vertical="center"/>
      <protection hidden="1"/>
    </xf>
    <xf numFmtId="0" fontId="0" fillId="16" borderId="0" xfId="0" applyFill="1" applyProtection="1"/>
    <xf numFmtId="0" fontId="118" fillId="16" borderId="0" xfId="0" applyFont="1" applyFill="1" applyAlignment="1" applyProtection="1">
      <alignment vertical="center"/>
      <protection hidden="1"/>
    </xf>
    <xf numFmtId="0" fontId="0" fillId="0" borderId="0" xfId="0" applyProtection="1"/>
    <xf numFmtId="0" fontId="2" fillId="15" borderId="0" xfId="0" applyFont="1" applyFill="1" applyAlignment="1" applyProtection="1">
      <alignment vertical="center"/>
      <protection hidden="1"/>
    </xf>
    <xf numFmtId="0" fontId="2" fillId="9"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2" fillId="14" borderId="0" xfId="0" applyFont="1" applyFill="1" applyAlignment="1" applyProtection="1">
      <alignment vertical="center"/>
      <protection hidden="1"/>
    </xf>
    <xf numFmtId="0" fontId="2" fillId="14" borderId="0" xfId="0" applyFont="1" applyFill="1" applyProtection="1">
      <protection hidden="1"/>
    </xf>
    <xf numFmtId="0" fontId="2" fillId="34" borderId="0" xfId="0" applyFont="1" applyFill="1" applyProtection="1">
      <protection hidden="1"/>
    </xf>
    <xf numFmtId="0" fontId="2" fillId="16" borderId="0" xfId="0" applyFont="1" applyFill="1" applyProtection="1">
      <protection hidden="1"/>
    </xf>
    <xf numFmtId="0" fontId="2" fillId="15" borderId="0" xfId="0" applyFont="1" applyFill="1" applyProtection="1">
      <protection hidden="1"/>
    </xf>
    <xf numFmtId="0" fontId="119" fillId="15" borderId="0" xfId="0" applyFont="1" applyFill="1" applyAlignment="1" applyProtection="1">
      <alignment vertical="center"/>
      <protection hidden="1"/>
    </xf>
    <xf numFmtId="0" fontId="119" fillId="9" borderId="0" xfId="0" applyFont="1" applyFill="1" applyAlignment="1" applyProtection="1">
      <alignment vertical="center"/>
      <protection hidden="1"/>
    </xf>
    <xf numFmtId="0" fontId="119" fillId="0" borderId="0" xfId="0" applyFont="1" applyFill="1" applyAlignment="1" applyProtection="1">
      <alignment vertical="center"/>
      <protection hidden="1"/>
    </xf>
    <xf numFmtId="0" fontId="119" fillId="14" borderId="0" xfId="0" applyFont="1" applyFill="1" applyAlignment="1" applyProtection="1">
      <alignment vertical="center"/>
      <protection hidden="1"/>
    </xf>
    <xf numFmtId="0" fontId="55" fillId="14" borderId="0" xfId="0" applyFont="1" applyFill="1" applyAlignment="1" applyProtection="1">
      <alignment horizontal="left" vertical="center" wrapText="1"/>
      <protection hidden="1"/>
    </xf>
    <xf numFmtId="0" fontId="55" fillId="9" borderId="0" xfId="0" applyFont="1" applyFill="1" applyAlignment="1" applyProtection="1">
      <alignment horizontal="left" vertical="center" wrapText="1"/>
      <protection hidden="1"/>
    </xf>
    <xf numFmtId="0" fontId="55" fillId="34" borderId="0" xfId="0" applyFont="1" applyFill="1" applyAlignment="1" applyProtection="1">
      <alignment horizontal="left" vertical="center" wrapText="1"/>
      <protection hidden="1"/>
    </xf>
    <xf numFmtId="0" fontId="55" fillId="16" borderId="0" xfId="0" applyFont="1" applyFill="1" applyAlignment="1" applyProtection="1">
      <alignment horizontal="left" vertical="center" wrapText="1"/>
      <protection hidden="1"/>
    </xf>
    <xf numFmtId="0" fontId="2" fillId="16" borderId="0" xfId="0" applyFont="1" applyFill="1" applyAlignment="1" applyProtection="1">
      <alignment horizontal="left" vertical="center" wrapText="1"/>
      <protection hidden="1"/>
    </xf>
    <xf numFmtId="0" fontId="2" fillId="9" borderId="0" xfId="0" applyFont="1" applyFill="1" applyAlignment="1" applyProtection="1">
      <alignment wrapText="1"/>
      <protection hidden="1"/>
    </xf>
    <xf numFmtId="0" fontId="120" fillId="15" borderId="0" xfId="0" applyFont="1" applyFill="1" applyAlignment="1" applyProtection="1">
      <alignment vertical="center"/>
      <protection hidden="1"/>
    </xf>
    <xf numFmtId="0" fontId="55" fillId="14" borderId="0" xfId="0" applyFont="1" applyFill="1" applyProtection="1">
      <protection hidden="1"/>
    </xf>
    <xf numFmtId="0" fontId="55" fillId="9" borderId="0" xfId="0" applyFont="1" applyFill="1" applyProtection="1">
      <protection hidden="1"/>
    </xf>
    <xf numFmtId="0" fontId="55" fillId="34" borderId="0" xfId="0" applyFont="1" applyFill="1" applyProtection="1">
      <protection hidden="1"/>
    </xf>
    <xf numFmtId="0" fontId="55" fillId="16" borderId="0" xfId="0" applyFont="1" applyFill="1" applyProtection="1">
      <protection hidden="1"/>
    </xf>
    <xf numFmtId="0" fontId="17" fillId="14" borderId="0" xfId="0" applyFont="1" applyFill="1" applyAlignment="1" applyProtection="1">
      <alignment vertical="center" wrapText="1"/>
      <protection hidden="1"/>
    </xf>
    <xf numFmtId="9" fontId="17" fillId="14" borderId="0" xfId="0" applyNumberFormat="1" applyFont="1" applyFill="1" applyAlignment="1" applyProtection="1">
      <alignment vertical="center" wrapText="1"/>
      <protection hidden="1"/>
    </xf>
    <xf numFmtId="165" fontId="17" fillId="14" borderId="0" xfId="0" applyNumberFormat="1" applyFont="1" applyFill="1" applyAlignment="1" applyProtection="1">
      <alignment vertical="center"/>
      <protection hidden="1"/>
    </xf>
    <xf numFmtId="0" fontId="17" fillId="14" borderId="0" xfId="0" applyFont="1" applyFill="1" applyAlignment="1" applyProtection="1">
      <alignment vertical="center"/>
      <protection hidden="1"/>
    </xf>
    <xf numFmtId="0" fontId="17" fillId="9" borderId="0" xfId="0" applyFont="1" applyFill="1" applyAlignment="1" applyProtection="1">
      <alignment vertical="center"/>
      <protection hidden="1"/>
    </xf>
    <xf numFmtId="0" fontId="17" fillId="34" borderId="0" xfId="0" applyFont="1" applyFill="1" applyAlignment="1" applyProtection="1">
      <alignment vertical="center"/>
      <protection hidden="1"/>
    </xf>
    <xf numFmtId="0" fontId="17" fillId="34" borderId="0" xfId="0" applyFont="1" applyFill="1" applyAlignment="1" applyProtection="1">
      <alignment vertical="center" wrapText="1"/>
      <protection hidden="1"/>
    </xf>
    <xf numFmtId="9" fontId="17" fillId="34" borderId="0" xfId="0" applyNumberFormat="1" applyFont="1" applyFill="1" applyAlignment="1" applyProtection="1">
      <alignment vertical="center" wrapText="1"/>
      <protection hidden="1"/>
    </xf>
    <xf numFmtId="165" fontId="17" fillId="34" borderId="0" xfId="0" applyNumberFormat="1" applyFont="1" applyFill="1" applyAlignment="1" applyProtection="1">
      <alignment vertical="center"/>
      <protection hidden="1"/>
    </xf>
    <xf numFmtId="0" fontId="17" fillId="16" borderId="0" xfId="0" applyFont="1" applyFill="1" applyAlignment="1" applyProtection="1">
      <alignment vertical="center"/>
      <protection hidden="1"/>
    </xf>
    <xf numFmtId="0" fontId="17" fillId="16" borderId="0" xfId="0" applyFont="1" applyFill="1" applyAlignment="1" applyProtection="1">
      <alignment vertical="center" wrapText="1"/>
      <protection hidden="1"/>
    </xf>
    <xf numFmtId="9" fontId="17" fillId="16" borderId="0" xfId="0" applyNumberFormat="1" applyFont="1" applyFill="1" applyAlignment="1" applyProtection="1">
      <alignment vertical="center" wrapText="1"/>
      <protection hidden="1"/>
    </xf>
    <xf numFmtId="165" fontId="17" fillId="16" borderId="0" xfId="0" applyNumberFormat="1" applyFont="1" applyFill="1" applyAlignment="1" applyProtection="1">
      <alignment vertical="center"/>
      <protection hidden="1"/>
    </xf>
    <xf numFmtId="0" fontId="119" fillId="15" borderId="0" xfId="0" applyFont="1" applyFill="1" applyAlignment="1" applyProtection="1">
      <alignment horizontal="right" vertical="center"/>
      <protection hidden="1"/>
    </xf>
    <xf numFmtId="0" fontId="22" fillId="15" borderId="0" xfId="0" applyFont="1" applyFill="1" applyAlignment="1" applyProtection="1">
      <alignment horizontal="right" vertical="center"/>
      <protection hidden="1"/>
    </xf>
    <xf numFmtId="0" fontId="127" fillId="35" borderId="85" xfId="0" applyFont="1" applyFill="1" applyBorder="1" applyAlignment="1" applyProtection="1">
      <alignment horizontal="center" vertical="center"/>
      <protection hidden="1"/>
    </xf>
    <xf numFmtId="0" fontId="121" fillId="15" borderId="0" xfId="0" applyFont="1" applyFill="1" applyAlignment="1" applyProtection="1">
      <alignment vertical="center"/>
      <protection hidden="1"/>
    </xf>
    <xf numFmtId="0" fontId="122" fillId="15" borderId="0" xfId="0" applyFont="1" applyFill="1" applyAlignment="1" applyProtection="1">
      <alignment vertical="center"/>
      <protection hidden="1"/>
    </xf>
    <xf numFmtId="165" fontId="22" fillId="0" borderId="85" xfId="2" applyFont="1" applyFill="1" applyBorder="1" applyAlignment="1" applyProtection="1">
      <alignment vertical="center"/>
      <protection locked="0"/>
    </xf>
    <xf numFmtId="0" fontId="17" fillId="9" borderId="0" xfId="0" applyFont="1" applyFill="1" applyProtection="1">
      <protection hidden="1"/>
    </xf>
    <xf numFmtId="0" fontId="17" fillId="0" borderId="0" xfId="0" applyFont="1" applyFill="1" applyProtection="1">
      <protection hidden="1"/>
    </xf>
    <xf numFmtId="165" fontId="2" fillId="14" borderId="0" xfId="0" applyNumberFormat="1" applyFont="1" applyFill="1" applyProtection="1">
      <protection hidden="1"/>
    </xf>
    <xf numFmtId="0" fontId="119" fillId="14" borderId="0" xfId="0" applyFont="1" applyFill="1" applyProtection="1">
      <protection hidden="1"/>
    </xf>
    <xf numFmtId="0" fontId="119" fillId="9" borderId="0" xfId="0" applyFont="1" applyFill="1" applyProtection="1">
      <protection hidden="1"/>
    </xf>
    <xf numFmtId="0" fontId="119" fillId="34" borderId="0" xfId="0" applyFont="1" applyFill="1" applyProtection="1">
      <protection hidden="1"/>
    </xf>
    <xf numFmtId="10" fontId="119" fillId="34" borderId="0" xfId="0" applyNumberFormat="1" applyFont="1" applyFill="1" applyProtection="1">
      <protection hidden="1"/>
    </xf>
    <xf numFmtId="165" fontId="119" fillId="34" borderId="0" xfId="0" applyNumberFormat="1" applyFont="1" applyFill="1" applyProtection="1">
      <protection hidden="1"/>
    </xf>
    <xf numFmtId="0" fontId="119" fillId="16" borderId="0" xfId="0" applyFont="1" applyFill="1" applyProtection="1">
      <protection hidden="1"/>
    </xf>
    <xf numFmtId="10" fontId="119" fillId="16" borderId="0" xfId="0" applyNumberFormat="1" applyFont="1" applyFill="1" applyProtection="1">
      <protection hidden="1"/>
    </xf>
    <xf numFmtId="165" fontId="119" fillId="16" borderId="0" xfId="0" applyNumberFormat="1" applyFont="1" applyFill="1" applyProtection="1">
      <protection hidden="1"/>
    </xf>
    <xf numFmtId="10" fontId="119" fillId="15" borderId="0" xfId="0" applyNumberFormat="1" applyFont="1" applyFill="1" applyAlignment="1" applyProtection="1">
      <alignment vertical="center"/>
      <protection hidden="1"/>
    </xf>
    <xf numFmtId="165" fontId="119" fillId="15" borderId="85" xfId="2" applyFont="1" applyFill="1" applyBorder="1" applyAlignment="1" applyProtection="1">
      <alignment vertical="center"/>
      <protection hidden="1"/>
    </xf>
    <xf numFmtId="0" fontId="119" fillId="0" borderId="0" xfId="0" applyFont="1" applyFill="1" applyProtection="1">
      <protection hidden="1"/>
    </xf>
    <xf numFmtId="0" fontId="122" fillId="14" borderId="0" xfId="0" applyFont="1" applyFill="1" applyProtection="1">
      <protection hidden="1"/>
    </xf>
    <xf numFmtId="165" fontId="119" fillId="0" borderId="0" xfId="2" applyNumberFormat="1" applyFont="1" applyFill="1" applyProtection="1">
      <protection hidden="1"/>
    </xf>
    <xf numFmtId="10" fontId="122" fillId="34" borderId="0" xfId="0" applyNumberFormat="1" applyFont="1" applyFill="1" applyProtection="1">
      <protection hidden="1"/>
    </xf>
    <xf numFmtId="165" fontId="119" fillId="0" borderId="0" xfId="0" applyNumberFormat="1" applyFont="1" applyFill="1" applyProtection="1">
      <protection hidden="1"/>
    </xf>
    <xf numFmtId="10" fontId="122" fillId="16" borderId="0" xfId="0" applyNumberFormat="1" applyFont="1" applyFill="1" applyProtection="1">
      <protection hidden="1"/>
    </xf>
    <xf numFmtId="165" fontId="22" fillId="0" borderId="0" xfId="2" applyFont="1" applyFill="1" applyAlignment="1" applyProtection="1">
      <alignment vertical="center"/>
      <protection hidden="1"/>
    </xf>
    <xf numFmtId="0" fontId="26" fillId="14" borderId="0" xfId="0" applyFont="1" applyFill="1" applyAlignment="1" applyProtection="1">
      <alignment horizontal="center" vertical="center"/>
      <protection hidden="1"/>
    </xf>
    <xf numFmtId="165" fontId="119" fillId="15" borderId="0" xfId="2" applyFont="1" applyFill="1" applyAlignment="1" applyProtection="1">
      <alignment vertical="center"/>
      <protection hidden="1"/>
    </xf>
    <xf numFmtId="0" fontId="22" fillId="15" borderId="0" xfId="0" applyFont="1" applyFill="1" applyAlignment="1" applyProtection="1">
      <alignment vertical="center"/>
      <protection hidden="1"/>
    </xf>
    <xf numFmtId="165" fontId="128" fillId="0" borderId="0" xfId="0" applyNumberFormat="1" applyFont="1" applyFill="1" applyAlignment="1" applyProtection="1">
      <alignment vertical="center"/>
      <protection hidden="1"/>
    </xf>
    <xf numFmtId="165" fontId="129" fillId="0" borderId="0" xfId="0" applyNumberFormat="1" applyFont="1" applyFill="1" applyProtection="1">
      <protection hidden="1"/>
    </xf>
    <xf numFmtId="0" fontId="119" fillId="0" borderId="0" xfId="0" applyFont="1" applyAlignment="1" applyProtection="1">
      <alignment vertical="center"/>
      <protection hidden="1"/>
    </xf>
    <xf numFmtId="0" fontId="2" fillId="0" borderId="0" xfId="0" applyFont="1" applyAlignment="1" applyProtection="1">
      <alignment vertical="center"/>
      <protection hidden="1"/>
    </xf>
    <xf numFmtId="172" fontId="22" fillId="0" borderId="0" xfId="0" applyNumberFormat="1" applyFont="1" applyFill="1" applyAlignment="1" applyProtection="1">
      <alignment vertical="center"/>
      <protection locked="0"/>
    </xf>
    <xf numFmtId="0" fontId="9" fillId="17" borderId="18" xfId="0" applyFont="1" applyFill="1" applyBorder="1" applyAlignment="1" applyProtection="1">
      <alignment horizontal="center" vertical="center" wrapText="1"/>
      <protection hidden="1"/>
    </xf>
    <xf numFmtId="0" fontId="56" fillId="10" borderId="35" xfId="0" applyFont="1" applyFill="1" applyBorder="1" applyAlignment="1" applyProtection="1">
      <alignment horizontal="left" vertical="center" wrapText="1"/>
      <protection locked="0" hidden="1"/>
    </xf>
    <xf numFmtId="0" fontId="56" fillId="10" borderId="86" xfId="0" applyFont="1" applyFill="1" applyBorder="1" applyAlignment="1" applyProtection="1">
      <alignment horizontal="left" vertical="center" wrapText="1"/>
      <protection locked="0" hidden="1"/>
    </xf>
    <xf numFmtId="0" fontId="114" fillId="0" borderId="2" xfId="0" applyFont="1" applyFill="1" applyBorder="1" applyAlignment="1" applyProtection="1">
      <alignment vertical="center" wrapText="1"/>
      <protection hidden="1"/>
    </xf>
    <xf numFmtId="0" fontId="2" fillId="0" borderId="87" xfId="0" applyFont="1" applyFill="1" applyBorder="1" applyAlignment="1" applyProtection="1">
      <alignment vertical="center" wrapText="1"/>
      <protection hidden="1"/>
    </xf>
    <xf numFmtId="0" fontId="124" fillId="0" borderId="87" xfId="0" applyFont="1" applyFill="1" applyBorder="1" applyAlignment="1" applyProtection="1">
      <alignment vertical="center" wrapText="1"/>
      <protection hidden="1"/>
    </xf>
    <xf numFmtId="164" fontId="54" fillId="0" borderId="0" xfId="1" applyFont="1" applyFill="1" applyBorder="1" applyAlignment="1" applyProtection="1">
      <alignment horizontal="left" vertical="center" wrapText="1"/>
      <protection hidden="1"/>
    </xf>
    <xf numFmtId="164" fontId="89" fillId="0" borderId="0" xfId="1" applyFont="1" applyFill="1" applyBorder="1" applyAlignment="1" applyProtection="1">
      <alignment horizontal="right" vertical="center" wrapText="1"/>
      <protection hidden="1"/>
    </xf>
    <xf numFmtId="169" fontId="88" fillId="0" borderId="0" xfId="1" applyNumberFormat="1" applyFont="1" applyFill="1" applyBorder="1" applyAlignment="1" applyProtection="1">
      <alignment horizontal="left" vertical="center" wrapText="1"/>
      <protection hidden="1"/>
    </xf>
    <xf numFmtId="0" fontId="57" fillId="0" borderId="2" xfId="0" applyFont="1" applyFill="1" applyBorder="1" applyAlignment="1" applyProtection="1">
      <alignment horizontal="center" vertical="center" wrapText="1"/>
      <protection hidden="1"/>
    </xf>
    <xf numFmtId="0" fontId="57" fillId="0" borderId="87" xfId="0" applyFont="1" applyFill="1" applyBorder="1" applyAlignment="1" applyProtection="1">
      <alignment horizontal="center" vertical="center" wrapText="1"/>
      <protection hidden="1"/>
    </xf>
    <xf numFmtId="0" fontId="57" fillId="0" borderId="54"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left" vertical="center" wrapText="1"/>
      <protection hidden="1"/>
    </xf>
    <xf numFmtId="0" fontId="2" fillId="0" borderId="35" xfId="0" applyFont="1" applyFill="1" applyBorder="1" applyAlignment="1" applyProtection="1">
      <alignment horizontal="left" vertical="center" wrapText="1"/>
      <protection hidden="1"/>
    </xf>
    <xf numFmtId="0" fontId="74" fillId="5" borderId="9" xfId="0" applyFont="1" applyFill="1" applyBorder="1" applyAlignment="1" applyProtection="1">
      <alignment horizontal="center" vertical="center" wrapText="1"/>
      <protection hidden="1"/>
    </xf>
    <xf numFmtId="0" fontId="74" fillId="5" borderId="6" xfId="0" applyFont="1" applyFill="1" applyBorder="1" applyAlignment="1" applyProtection="1">
      <alignment horizontal="center" vertical="center" wrapText="1"/>
      <protection hidden="1"/>
    </xf>
    <xf numFmtId="0" fontId="74" fillId="5" borderId="10" xfId="0" applyFont="1" applyFill="1" applyBorder="1" applyAlignment="1" applyProtection="1">
      <alignment horizontal="center" vertical="center" wrapText="1"/>
      <protection hidden="1"/>
    </xf>
    <xf numFmtId="0" fontId="26" fillId="0" borderId="2" xfId="0" applyFont="1" applyFill="1" applyBorder="1" applyAlignment="1" applyProtection="1">
      <alignment horizontal="left" vertical="center" wrapText="1"/>
      <protection hidden="1"/>
    </xf>
    <xf numFmtId="0" fontId="26" fillId="0" borderId="35" xfId="0" applyFont="1" applyFill="1" applyBorder="1" applyAlignment="1" applyProtection="1">
      <alignment horizontal="left" vertical="center" wrapText="1"/>
      <protection hidden="1"/>
    </xf>
    <xf numFmtId="0" fontId="2" fillId="0" borderId="87" xfId="0" applyFont="1" applyFill="1" applyBorder="1" applyAlignment="1" applyProtection="1">
      <alignment horizontal="left" vertical="center" wrapText="1"/>
      <protection hidden="1"/>
    </xf>
    <xf numFmtId="0" fontId="2" fillId="0" borderId="86" xfId="0" applyFont="1" applyFill="1" applyBorder="1" applyAlignment="1" applyProtection="1">
      <alignment horizontal="left" vertical="center" wrapText="1"/>
      <protection hidden="1"/>
    </xf>
    <xf numFmtId="0" fontId="2" fillId="0" borderId="11" xfId="0" applyFont="1" applyFill="1" applyBorder="1" applyAlignment="1" applyProtection="1">
      <alignment horizontal="center" vertical="center" wrapText="1"/>
      <protection hidden="1"/>
    </xf>
    <xf numFmtId="0" fontId="0" fillId="0" borderId="32" xfId="0" applyBorder="1" applyAlignment="1">
      <alignment horizontal="center" vertical="center" wrapText="1"/>
    </xf>
    <xf numFmtId="0" fontId="0" fillId="0" borderId="26" xfId="0" applyBorder="1" applyAlignment="1">
      <alignment horizontal="center" vertical="center" wrapText="1"/>
    </xf>
    <xf numFmtId="0" fontId="75" fillId="5" borderId="87" xfId="0" applyFont="1" applyFill="1" applyBorder="1" applyAlignment="1" applyProtection="1">
      <alignment horizontal="center" vertical="center" wrapText="1"/>
      <protection hidden="1"/>
    </xf>
    <xf numFmtId="0" fontId="75" fillId="5" borderId="86" xfId="0" applyFont="1" applyFill="1" applyBorder="1" applyAlignment="1" applyProtection="1">
      <alignment horizontal="center" vertical="center" wrapText="1"/>
      <protection hidden="1"/>
    </xf>
    <xf numFmtId="0" fontId="0" fillId="0" borderId="86" xfId="0" applyBorder="1" applyAlignment="1">
      <alignment horizontal="left" vertical="center" wrapText="1"/>
    </xf>
    <xf numFmtId="0" fontId="2" fillId="0" borderId="54" xfId="0" applyFont="1" applyFill="1" applyBorder="1" applyAlignment="1" applyProtection="1">
      <alignment horizontal="left" vertical="center" wrapText="1"/>
      <protection hidden="1"/>
    </xf>
    <xf numFmtId="0" fontId="0" fillId="0" borderId="31" xfId="0" applyBorder="1" applyAlignment="1">
      <alignment horizontal="left" vertical="center" wrapText="1"/>
    </xf>
    <xf numFmtId="0" fontId="114" fillId="0" borderId="87" xfId="0" applyFont="1" applyFill="1" applyBorder="1" applyAlignment="1" applyProtection="1">
      <alignment horizontal="left" vertical="center" wrapText="1"/>
      <protection hidden="1"/>
    </xf>
    <xf numFmtId="0" fontId="18" fillId="0" borderId="86" xfId="0" applyFont="1" applyBorder="1" applyAlignment="1">
      <alignment horizontal="left" vertical="center" wrapText="1"/>
    </xf>
    <xf numFmtId="0" fontId="76" fillId="17" borderId="0" xfId="0" applyFont="1" applyFill="1" applyBorder="1" applyAlignment="1" applyProtection="1">
      <alignment horizontal="center" vertical="center" wrapText="1"/>
      <protection locked="0" hidden="1"/>
    </xf>
    <xf numFmtId="0" fontId="76" fillId="17" borderId="88" xfId="0" applyFont="1" applyFill="1" applyBorder="1" applyAlignment="1" applyProtection="1">
      <alignment horizontal="center" vertical="center" wrapText="1"/>
      <protection locked="0" hidden="1"/>
    </xf>
    <xf numFmtId="0" fontId="2" fillId="0" borderId="87" xfId="0" applyFont="1" applyBorder="1" applyAlignment="1" applyProtection="1">
      <alignment horizontal="left" vertical="center" wrapText="1"/>
      <protection hidden="1"/>
    </xf>
    <xf numFmtId="0" fontId="0" fillId="0" borderId="86" xfId="0" applyFont="1" applyBorder="1" applyAlignment="1">
      <alignment horizontal="left" wrapText="1"/>
    </xf>
    <xf numFmtId="0" fontId="2" fillId="0" borderId="2" xfId="0" applyNumberFormat="1" applyFont="1" applyFill="1" applyBorder="1" applyAlignment="1" applyProtection="1">
      <alignment horizontal="left" vertical="center" wrapText="1"/>
      <protection hidden="1"/>
    </xf>
    <xf numFmtId="0" fontId="2" fillId="0" borderId="35" xfId="0" applyNumberFormat="1" applyFont="1" applyFill="1" applyBorder="1" applyAlignment="1" applyProtection="1">
      <alignment horizontal="left" vertical="center" wrapText="1"/>
      <protection hidden="1"/>
    </xf>
    <xf numFmtId="0" fontId="2" fillId="0" borderId="54" xfId="0" applyNumberFormat="1" applyFont="1" applyFill="1" applyBorder="1" applyAlignment="1" applyProtection="1">
      <alignment horizontal="left" vertical="center" wrapText="1"/>
      <protection hidden="1"/>
    </xf>
    <xf numFmtId="0" fontId="2" fillId="0" borderId="87" xfId="0" applyNumberFormat="1" applyFont="1" applyFill="1" applyBorder="1" applyAlignment="1" applyProtection="1">
      <alignment horizontal="left" vertical="center" wrapText="1"/>
      <protection hidden="1"/>
    </xf>
    <xf numFmtId="0" fontId="2" fillId="0" borderId="31" xfId="0" applyFont="1" applyFill="1" applyBorder="1" applyAlignment="1" applyProtection="1">
      <alignment horizontal="left" vertical="center" wrapText="1"/>
      <protection hidden="1"/>
    </xf>
    <xf numFmtId="0" fontId="0" fillId="0" borderId="35" xfId="0" applyBorder="1" applyAlignment="1">
      <alignment horizontal="left" vertical="center" wrapText="1"/>
    </xf>
    <xf numFmtId="0" fontId="0" fillId="0" borderId="32" xfId="0" applyBorder="1" applyAlignment="1">
      <alignment wrapText="1"/>
    </xf>
    <xf numFmtId="0" fontId="0" fillId="0" borderId="26" xfId="0" applyBorder="1" applyAlignment="1">
      <alignment wrapText="1"/>
    </xf>
    <xf numFmtId="0" fontId="2" fillId="0" borderId="18" xfId="0" applyFont="1" applyBorder="1" applyAlignment="1" applyProtection="1">
      <alignment horizontal="left" vertical="center" wrapText="1"/>
      <protection hidden="1"/>
    </xf>
    <xf numFmtId="0" fontId="0" fillId="0" borderId="35" xfId="0" applyFont="1" applyBorder="1" applyAlignment="1">
      <alignment horizontal="left" wrapText="1"/>
    </xf>
    <xf numFmtId="0" fontId="6" fillId="0" borderId="0" xfId="0" applyFont="1" applyAlignment="1" applyProtection="1">
      <alignment vertical="center" wrapText="1"/>
      <protection hidden="1"/>
    </xf>
    <xf numFmtId="0" fontId="0" fillId="0" borderId="0" xfId="0" applyAlignment="1">
      <alignment wrapText="1"/>
    </xf>
    <xf numFmtId="0" fontId="2" fillId="0" borderId="88" xfId="0" applyFont="1" applyBorder="1" applyAlignment="1" applyProtection="1">
      <alignment horizontal="left" vertical="center" wrapText="1"/>
      <protection hidden="1"/>
    </xf>
    <xf numFmtId="0" fontId="0" fillId="0" borderId="31" xfId="0" applyFont="1" applyBorder="1" applyAlignment="1">
      <alignment horizontal="left" wrapText="1"/>
    </xf>
    <xf numFmtId="0" fontId="50" fillId="19" borderId="32" xfId="0" applyFont="1" applyFill="1" applyBorder="1" applyAlignment="1" applyProtection="1">
      <alignment horizontal="center" vertical="center" textRotation="90"/>
      <protection hidden="1"/>
    </xf>
    <xf numFmtId="0" fontId="41" fillId="29" borderId="88" xfId="0" applyFont="1" applyFill="1" applyBorder="1" applyAlignment="1" applyProtection="1">
      <alignment horizontal="center"/>
      <protection hidden="1"/>
    </xf>
    <xf numFmtId="0" fontId="50" fillId="23" borderId="32" xfId="0" applyFont="1" applyFill="1" applyBorder="1" applyAlignment="1" applyProtection="1">
      <alignment horizontal="center" vertical="center" textRotation="90"/>
      <protection hidden="1"/>
    </xf>
    <xf numFmtId="0" fontId="50" fillId="24" borderId="32" xfId="0" applyFont="1" applyFill="1" applyBorder="1" applyAlignment="1" applyProtection="1">
      <alignment horizontal="center" vertical="center" textRotation="90"/>
      <protection hidden="1"/>
    </xf>
    <xf numFmtId="0" fontId="50" fillId="5" borderId="88" xfId="0" applyFont="1" applyFill="1" applyBorder="1" applyAlignment="1" applyProtection="1">
      <alignment horizontal="center"/>
      <protection hidden="1"/>
    </xf>
    <xf numFmtId="0" fontId="50" fillId="22" borderId="32" xfId="0" applyFont="1" applyFill="1" applyBorder="1" applyAlignment="1" applyProtection="1">
      <alignment horizontal="center" vertical="center" textRotation="90"/>
      <protection hidden="1"/>
    </xf>
    <xf numFmtId="0" fontId="50" fillId="20" borderId="32" xfId="0" applyFont="1" applyFill="1" applyBorder="1" applyAlignment="1" applyProtection="1">
      <alignment horizontal="center" vertical="center" textRotation="90"/>
      <protection hidden="1"/>
    </xf>
    <xf numFmtId="0" fontId="50" fillId="25" borderId="32" xfId="0" applyFont="1" applyFill="1" applyBorder="1" applyAlignment="1" applyProtection="1">
      <alignment horizontal="center" vertical="center" textRotation="90"/>
      <protection hidden="1"/>
    </xf>
    <xf numFmtId="0" fontId="50" fillId="26" borderId="32" xfId="0" applyFont="1" applyFill="1" applyBorder="1" applyAlignment="1" applyProtection="1">
      <alignment horizontal="center" vertical="center" textRotation="90"/>
      <protection hidden="1"/>
    </xf>
    <xf numFmtId="0" fontId="50" fillId="27" borderId="32" xfId="0" applyFont="1" applyFill="1" applyBorder="1" applyAlignment="1" applyProtection="1">
      <alignment horizontal="center" vertical="center" textRotation="90"/>
      <protection hidden="1"/>
    </xf>
    <xf numFmtId="0" fontId="50" fillId="28" borderId="32" xfId="0" applyFont="1" applyFill="1" applyBorder="1" applyAlignment="1" applyProtection="1">
      <alignment horizontal="center" vertical="center" textRotation="90"/>
      <protection hidden="1"/>
    </xf>
    <xf numFmtId="0" fontId="50" fillId="5" borderId="6" xfId="0" applyFont="1" applyFill="1" applyBorder="1" applyAlignment="1" applyProtection="1">
      <alignment horizontal="center"/>
      <protection hidden="1"/>
    </xf>
    <xf numFmtId="0" fontId="50" fillId="21" borderId="32" xfId="0" applyFont="1" applyFill="1" applyBorder="1" applyAlignment="1" applyProtection="1">
      <alignment horizontal="center" vertical="center" textRotation="90"/>
      <protection hidden="1"/>
    </xf>
    <xf numFmtId="0" fontId="40" fillId="4" borderId="1" xfId="0" applyFont="1" applyFill="1" applyBorder="1" applyAlignment="1" applyProtection="1">
      <alignment horizontal="center" vertical="center" wrapText="1"/>
      <protection hidden="1"/>
    </xf>
    <xf numFmtId="0" fontId="40" fillId="8" borderId="1" xfId="0" applyFont="1" applyFill="1" applyBorder="1" applyAlignment="1" applyProtection="1">
      <alignment horizontal="center" vertical="center" wrapText="1"/>
      <protection hidden="1"/>
    </xf>
    <xf numFmtId="9" fontId="39" fillId="2" borderId="1" xfId="0" applyNumberFormat="1" applyFont="1" applyFill="1" applyBorder="1" applyAlignment="1" applyProtection="1">
      <alignment horizontal="center" vertical="center" textRotation="90"/>
      <protection hidden="1"/>
    </xf>
    <xf numFmtId="0" fontId="56" fillId="14" borderId="0" xfId="0" applyFont="1" applyFill="1" applyAlignment="1" applyProtection="1">
      <alignment horizontal="center"/>
      <protection hidden="1"/>
    </xf>
    <xf numFmtId="0" fontId="56" fillId="14" borderId="0" xfId="0" applyFont="1" applyFill="1" applyAlignment="1" applyProtection="1">
      <alignment horizontal="center" vertical="center" wrapText="1"/>
      <protection hidden="1"/>
    </xf>
    <xf numFmtId="0" fontId="53" fillId="18" borderId="0" xfId="0" applyFont="1" applyFill="1" applyAlignment="1" applyProtection="1">
      <alignment horizontal="center" vertical="center" wrapText="1"/>
      <protection hidden="1"/>
    </xf>
    <xf numFmtId="0" fontId="37" fillId="2" borderId="2" xfId="0" applyFont="1" applyFill="1" applyBorder="1" applyAlignment="1" applyProtection="1">
      <alignment horizontal="center" vertical="center"/>
      <protection hidden="1"/>
    </xf>
    <xf numFmtId="0" fontId="37" fillId="2" borderId="35" xfId="0" applyFont="1" applyFill="1" applyBorder="1" applyAlignment="1" applyProtection="1">
      <alignment horizontal="center" vertical="center"/>
      <protection hidden="1"/>
    </xf>
    <xf numFmtId="0" fontId="37" fillId="2" borderId="87" xfId="0" applyFont="1" applyFill="1" applyBorder="1" applyAlignment="1" applyProtection="1">
      <alignment horizontal="center" vertical="center"/>
      <protection hidden="1"/>
    </xf>
    <xf numFmtId="0" fontId="37" fillId="2" borderId="86" xfId="0" applyFont="1" applyFill="1" applyBorder="1" applyAlignment="1" applyProtection="1">
      <alignment horizontal="center" vertical="center"/>
      <protection hidden="1"/>
    </xf>
    <xf numFmtId="0" fontId="37" fillId="2" borderId="54" xfId="0" applyFont="1" applyFill="1" applyBorder="1" applyAlignment="1" applyProtection="1">
      <alignment horizontal="center" vertical="center"/>
      <protection hidden="1"/>
    </xf>
    <xf numFmtId="0" fontId="37" fillId="2" borderId="31" xfId="0" applyFont="1" applyFill="1" applyBorder="1" applyAlignment="1" applyProtection="1">
      <alignment horizontal="center" vertical="center"/>
      <protection hidden="1"/>
    </xf>
    <xf numFmtId="0" fontId="63" fillId="0" borderId="0" xfId="0" applyFont="1" applyFill="1" applyAlignment="1" applyProtection="1">
      <alignment horizontal="center"/>
      <protection hidden="1"/>
    </xf>
    <xf numFmtId="0" fontId="63" fillId="0" borderId="86" xfId="0" applyFont="1" applyFill="1" applyBorder="1" applyAlignment="1" applyProtection="1">
      <alignment horizontal="center"/>
      <protection hidden="1"/>
    </xf>
    <xf numFmtId="0" fontId="99" fillId="18" borderId="0" xfId="0" applyFont="1" applyFill="1" applyBorder="1" applyAlignment="1" applyProtection="1">
      <alignment horizontal="center" vertical="center" wrapText="1"/>
      <protection hidden="1"/>
    </xf>
    <xf numFmtId="0" fontId="42" fillId="29" borderId="0" xfId="0" applyFont="1" applyFill="1" applyAlignment="1" applyProtection="1">
      <alignment horizontal="center"/>
      <protection hidden="1"/>
    </xf>
    <xf numFmtId="0" fontId="67" fillId="2" borderId="0" xfId="0" applyFont="1" applyFill="1" applyBorder="1" applyAlignment="1" applyProtection="1">
      <alignment horizontal="center" vertical="center" wrapText="1"/>
      <protection hidden="1"/>
    </xf>
    <xf numFmtId="0" fontId="67" fillId="2" borderId="88" xfId="0" applyFont="1" applyFill="1" applyBorder="1" applyAlignment="1" applyProtection="1">
      <alignment horizontal="center" vertical="center" wrapText="1"/>
      <protection hidden="1"/>
    </xf>
    <xf numFmtId="164" fontId="91" fillId="0" borderId="100" xfId="1" applyFont="1" applyFill="1" applyBorder="1" applyAlignment="1" applyProtection="1">
      <alignment horizontal="center" wrapText="1"/>
      <protection hidden="1"/>
    </xf>
    <xf numFmtId="164" fontId="91" fillId="0" borderId="101" xfId="1" applyFont="1" applyFill="1" applyBorder="1" applyAlignment="1" applyProtection="1">
      <alignment horizontal="center" wrapText="1"/>
      <protection hidden="1"/>
    </xf>
    <xf numFmtId="164" fontId="125" fillId="0" borderId="102" xfId="1" applyFont="1" applyFill="1" applyBorder="1" applyAlignment="1" applyProtection="1">
      <alignment horizontal="center" vertical="center" wrapText="1"/>
      <protection hidden="1"/>
    </xf>
    <xf numFmtId="164" fontId="125" fillId="0" borderId="103" xfId="1" applyFont="1" applyFill="1" applyBorder="1" applyAlignment="1" applyProtection="1">
      <alignment horizontal="center" vertical="center" wrapText="1"/>
      <protection hidden="1"/>
    </xf>
    <xf numFmtId="164" fontId="125" fillId="0" borderId="33" xfId="1" applyFont="1" applyFill="1" applyBorder="1" applyAlignment="1" applyProtection="1">
      <alignment horizontal="center" vertical="center" wrapText="1"/>
      <protection hidden="1"/>
    </xf>
    <xf numFmtId="164" fontId="125" fillId="0" borderId="15" xfId="1" applyFont="1" applyFill="1" applyBorder="1" applyAlignment="1" applyProtection="1">
      <alignment horizontal="center" vertical="center" wrapText="1"/>
      <protection hidden="1"/>
    </xf>
    <xf numFmtId="164" fontId="54" fillId="0" borderId="0" xfId="1" applyFont="1" applyFill="1" applyBorder="1" applyAlignment="1" applyProtection="1">
      <alignment horizontal="left" vertical="center" wrapText="1"/>
      <protection hidden="1"/>
    </xf>
    <xf numFmtId="164" fontId="54" fillId="0" borderId="74" xfId="1" applyFont="1" applyFill="1" applyBorder="1" applyAlignment="1" applyProtection="1">
      <alignment horizontal="left" vertical="center" wrapText="1"/>
      <protection hidden="1"/>
    </xf>
    <xf numFmtId="169" fontId="54" fillId="0" borderId="0" xfId="1" applyNumberFormat="1" applyFont="1" applyFill="1" applyBorder="1" applyAlignment="1" applyProtection="1">
      <alignment horizontal="center" vertical="center" wrapText="1"/>
      <protection hidden="1"/>
    </xf>
    <xf numFmtId="165" fontId="8" fillId="2" borderId="98" xfId="1" applyNumberFormat="1" applyFont="1" applyFill="1" applyBorder="1" applyAlignment="1" applyProtection="1">
      <alignment vertical="center"/>
      <protection hidden="1"/>
    </xf>
    <xf numFmtId="165" fontId="8" fillId="2" borderId="0" xfId="1" applyNumberFormat="1" applyFont="1" applyFill="1" applyBorder="1" applyAlignment="1" applyProtection="1">
      <alignment vertical="center"/>
      <protection hidden="1"/>
    </xf>
    <xf numFmtId="164" fontId="2" fillId="13" borderId="54" xfId="1" applyFont="1" applyFill="1" applyBorder="1" applyAlignment="1" applyProtection="1">
      <alignment horizontal="center" vertical="center"/>
      <protection hidden="1"/>
    </xf>
    <xf numFmtId="164" fontId="2" fillId="13" borderId="31" xfId="1" applyFont="1" applyFill="1" applyBorder="1" applyAlignment="1" applyProtection="1">
      <alignment horizontal="center" vertical="center"/>
      <protection hidden="1"/>
    </xf>
    <xf numFmtId="164" fontId="2" fillId="4" borderId="54" xfId="1" applyFont="1" applyFill="1" applyBorder="1" applyAlignment="1" applyProtection="1">
      <alignment horizontal="center" vertical="center"/>
      <protection hidden="1"/>
    </xf>
    <xf numFmtId="164" fontId="2" fillId="4" borderId="31" xfId="1" applyFont="1" applyFill="1" applyBorder="1" applyAlignment="1" applyProtection="1">
      <alignment horizontal="center" vertical="center"/>
      <protection hidden="1"/>
    </xf>
    <xf numFmtId="165" fontId="2" fillId="0" borderId="75" xfId="1" applyNumberFormat="1" applyFont="1" applyBorder="1" applyAlignment="1" applyProtection="1">
      <alignment horizontal="right" vertical="center"/>
      <protection hidden="1"/>
    </xf>
    <xf numFmtId="165" fontId="2" fillId="0" borderId="99" xfId="1" applyNumberFormat="1" applyFont="1" applyBorder="1" applyAlignment="1" applyProtection="1">
      <alignment horizontal="right" vertical="center"/>
      <protection hidden="1"/>
    </xf>
    <xf numFmtId="0" fontId="19" fillId="0" borderId="11" xfId="0" applyFont="1" applyBorder="1" applyAlignment="1" applyProtection="1">
      <alignment horizontal="center" vertical="center" wrapText="1"/>
      <protection hidden="1"/>
    </xf>
    <xf numFmtId="0" fontId="19" fillId="0" borderId="26" xfId="0" applyFont="1" applyBorder="1" applyAlignment="1" applyProtection="1">
      <alignment horizontal="center" vertical="center" wrapText="1"/>
      <protection hidden="1"/>
    </xf>
    <xf numFmtId="165" fontId="2" fillId="13" borderId="75" xfId="1" applyNumberFormat="1" applyFont="1" applyFill="1" applyBorder="1" applyAlignment="1" applyProtection="1">
      <alignment horizontal="right" vertical="center"/>
      <protection hidden="1"/>
    </xf>
    <xf numFmtId="165" fontId="2" fillId="13" borderId="90" xfId="1" applyNumberFormat="1" applyFont="1" applyFill="1" applyBorder="1" applyAlignment="1" applyProtection="1">
      <alignment horizontal="right" vertical="center"/>
      <protection hidden="1"/>
    </xf>
    <xf numFmtId="165" fontId="2" fillId="4" borderId="75" xfId="1" applyNumberFormat="1" applyFont="1" applyFill="1" applyBorder="1" applyAlignment="1" applyProtection="1">
      <alignment horizontal="right" vertical="center"/>
      <protection hidden="1"/>
    </xf>
    <xf numFmtId="165" fontId="2" fillId="4" borderId="90" xfId="1" applyNumberFormat="1" applyFont="1" applyFill="1" applyBorder="1" applyAlignment="1" applyProtection="1">
      <alignment horizontal="right" vertical="center"/>
      <protection hidden="1"/>
    </xf>
    <xf numFmtId="169" fontId="73" fillId="0" borderId="0" xfId="1" applyNumberFormat="1" applyFont="1" applyBorder="1" applyAlignment="1" applyProtection="1">
      <alignment horizontal="center" vertical="center" textRotation="90"/>
      <protection hidden="1"/>
    </xf>
    <xf numFmtId="169" fontId="73" fillId="0" borderId="74" xfId="1" applyNumberFormat="1" applyFont="1" applyBorder="1" applyAlignment="1" applyProtection="1">
      <alignment horizontal="center" vertical="center" textRotation="90"/>
      <protection hidden="1"/>
    </xf>
    <xf numFmtId="165" fontId="2" fillId="13" borderId="89" xfId="1" applyNumberFormat="1" applyFont="1" applyFill="1" applyBorder="1" applyAlignment="1" applyProtection="1">
      <alignment horizontal="right" vertical="center"/>
      <protection hidden="1"/>
    </xf>
    <xf numFmtId="164" fontId="2" fillId="0" borderId="91" xfId="1" applyFont="1" applyBorder="1" applyAlignment="1" applyProtection="1">
      <alignment horizontal="center"/>
      <protection hidden="1"/>
    </xf>
    <xf numFmtId="164" fontId="2" fillId="0" borderId="92" xfId="1" applyFont="1" applyBorder="1" applyAlignment="1" applyProtection="1">
      <alignment horizontal="center"/>
      <protection hidden="1"/>
    </xf>
    <xf numFmtId="164" fontId="2" fillId="0" borderId="54" xfId="1" applyFont="1" applyBorder="1" applyAlignment="1" applyProtection="1">
      <alignment horizontal="center"/>
      <protection hidden="1"/>
    </xf>
    <xf numFmtId="164" fontId="2" fillId="0" borderId="93" xfId="1" applyFont="1" applyBorder="1" applyAlignment="1" applyProtection="1">
      <alignment horizontal="center"/>
      <protection hidden="1"/>
    </xf>
    <xf numFmtId="164" fontId="2" fillId="0" borderId="94" xfId="1" applyFont="1" applyBorder="1" applyAlignment="1" applyProtection="1">
      <alignment horizontal="center" vertical="center"/>
      <protection hidden="1"/>
    </xf>
    <xf numFmtId="164" fontId="2" fillId="0" borderId="95" xfId="1" applyFont="1" applyBorder="1" applyAlignment="1" applyProtection="1">
      <alignment horizontal="center" vertical="center"/>
      <protection hidden="1"/>
    </xf>
    <xf numFmtId="164" fontId="2" fillId="4" borderId="88" xfId="1" applyFont="1" applyFill="1" applyBorder="1" applyAlignment="1" applyProtection="1">
      <alignment horizontal="center" vertical="center"/>
      <protection hidden="1"/>
    </xf>
    <xf numFmtId="164" fontId="54" fillId="0" borderId="96" xfId="1" applyFont="1" applyFill="1" applyBorder="1" applyAlignment="1" applyProtection="1">
      <alignment horizontal="center" vertical="center" wrapText="1"/>
      <protection hidden="1"/>
    </xf>
    <xf numFmtId="164" fontId="54" fillId="0" borderId="97" xfId="1" applyFont="1" applyFill="1" applyBorder="1" applyAlignment="1" applyProtection="1">
      <alignment horizontal="center" vertical="center" wrapText="1"/>
      <protection hidden="1"/>
    </xf>
    <xf numFmtId="164" fontId="54" fillId="0" borderId="36" xfId="1" applyFont="1" applyFill="1" applyBorder="1" applyAlignment="1" applyProtection="1">
      <alignment horizontal="center" vertical="center" wrapText="1"/>
      <protection hidden="1"/>
    </xf>
    <xf numFmtId="164" fontId="58" fillId="14" borderId="0" xfId="1" applyFont="1" applyFill="1" applyBorder="1" applyAlignment="1" applyProtection="1">
      <alignment horizontal="left" vertical="center" wrapText="1"/>
      <protection hidden="1"/>
    </xf>
    <xf numFmtId="0" fontId="9" fillId="0" borderId="2" xfId="0" applyFont="1" applyBorder="1" applyAlignment="1" applyProtection="1">
      <alignment horizontal="center"/>
      <protection hidden="1"/>
    </xf>
    <xf numFmtId="0" fontId="9" fillId="0" borderId="18" xfId="0" applyFont="1" applyBorder="1" applyAlignment="1" applyProtection="1">
      <alignment horizontal="center"/>
      <protection hidden="1"/>
    </xf>
    <xf numFmtId="0" fontId="9" fillId="0" borderId="9"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9" fillId="0" borderId="10" xfId="0" applyFont="1" applyBorder="1" applyAlignment="1" applyProtection="1">
      <alignment horizontal="center"/>
      <protection hidden="1"/>
    </xf>
    <xf numFmtId="0" fontId="7" fillId="0" borderId="0" xfId="0" applyFont="1" applyAlignment="1" applyProtection="1">
      <alignment horizontal="center"/>
      <protection hidden="1"/>
    </xf>
    <xf numFmtId="0" fontId="10" fillId="4" borderId="88" xfId="0" applyFont="1" applyFill="1" applyBorder="1" applyAlignment="1" applyProtection="1">
      <alignment horizontal="center"/>
      <protection hidden="1"/>
    </xf>
    <xf numFmtId="0" fontId="64" fillId="0" borderId="11" xfId="0" applyFont="1" applyBorder="1" applyAlignment="1" applyProtection="1">
      <alignment horizontal="center" vertical="center"/>
      <protection hidden="1"/>
    </xf>
    <xf numFmtId="0" fontId="64" fillId="0" borderId="26" xfId="0" applyFont="1" applyBorder="1" applyAlignment="1" applyProtection="1">
      <alignment horizontal="center" vertical="center"/>
      <protection hidden="1"/>
    </xf>
    <xf numFmtId="0" fontId="10" fillId="4" borderId="106" xfId="0" applyFont="1" applyFill="1" applyBorder="1" applyAlignment="1" applyProtection="1">
      <alignment horizontal="center"/>
      <protection hidden="1"/>
    </xf>
    <xf numFmtId="0" fontId="15" fillId="30" borderId="0" xfId="0" applyFont="1" applyFill="1" applyAlignment="1" applyProtection="1">
      <alignment horizontal="center"/>
      <protection hidden="1"/>
    </xf>
    <xf numFmtId="167" fontId="3" fillId="0" borderId="104" xfId="1" applyNumberFormat="1" applyFont="1" applyFill="1" applyBorder="1" applyAlignment="1" applyProtection="1">
      <alignment horizontal="right" vertical="center" wrapText="1"/>
      <protection hidden="1"/>
    </xf>
    <xf numFmtId="0" fontId="0" fillId="0" borderId="105" xfId="0" applyBorder="1" applyAlignment="1" applyProtection="1">
      <alignment vertical="center" wrapText="1"/>
      <protection hidden="1"/>
    </xf>
    <xf numFmtId="0" fontId="130" fillId="36" borderId="104" xfId="0" applyFont="1" applyFill="1" applyBorder="1" applyAlignment="1" applyProtection="1">
      <alignment vertical="center" wrapText="1"/>
      <protection hidden="1"/>
    </xf>
    <xf numFmtId="0" fontId="131" fillId="36" borderId="104" xfId="0" applyFont="1" applyFill="1" applyBorder="1" applyAlignment="1" applyProtection="1">
      <alignment wrapText="1"/>
      <protection hidden="1"/>
    </xf>
    <xf numFmtId="0" fontId="132" fillId="37" borderId="0" xfId="0" applyFont="1" applyFill="1" applyBorder="1" applyAlignment="1" applyProtection="1">
      <alignment vertical="center" wrapText="1"/>
      <protection hidden="1"/>
    </xf>
    <xf numFmtId="0" fontId="0" fillId="37" borderId="0" xfId="0" applyFill="1" applyAlignment="1" applyProtection="1">
      <alignment wrapText="1"/>
      <protection hidden="1"/>
    </xf>
    <xf numFmtId="0" fontId="133" fillId="33" borderId="0" xfId="0" applyFont="1" applyFill="1" applyBorder="1" applyAlignment="1" applyProtection="1">
      <alignment horizontal="center"/>
      <protection hidden="1"/>
    </xf>
    <xf numFmtId="0" fontId="0" fillId="33" borderId="0" xfId="0" applyFill="1" applyAlignment="1" applyProtection="1">
      <alignment horizontal="center"/>
      <protection hidden="1"/>
    </xf>
    <xf numFmtId="0" fontId="9" fillId="9" borderId="61" xfId="0" applyFont="1" applyFill="1" applyBorder="1" applyAlignment="1" applyProtection="1">
      <alignment horizontal="center" vertical="center"/>
      <protection hidden="1"/>
    </xf>
    <xf numFmtId="0" fontId="9" fillId="0" borderId="61" xfId="0" applyFont="1" applyBorder="1" applyAlignment="1" applyProtection="1">
      <alignment horizontal="center"/>
      <protection hidden="1"/>
    </xf>
    <xf numFmtId="0" fontId="9" fillId="0" borderId="62" xfId="0" applyFont="1" applyBorder="1" applyAlignment="1" applyProtection="1">
      <alignment horizontal="center" wrapText="1"/>
      <protection hidden="1"/>
    </xf>
    <xf numFmtId="0" fontId="9" fillId="0" borderId="63" xfId="0" applyFont="1" applyBorder="1" applyAlignment="1" applyProtection="1">
      <alignment horizontal="center" wrapText="1"/>
      <protection hidden="1"/>
    </xf>
    <xf numFmtId="0" fontId="134" fillId="0" borderId="62" xfId="0" applyFont="1" applyBorder="1" applyAlignment="1" applyProtection="1">
      <alignment horizontal="center" vertical="center" wrapText="1"/>
      <protection hidden="1"/>
    </xf>
    <xf numFmtId="0" fontId="134" fillId="0" borderId="107" xfId="0" applyFont="1" applyBorder="1" applyAlignment="1" applyProtection="1">
      <alignment horizontal="center" vertical="center" wrapText="1"/>
      <protection hidden="1"/>
    </xf>
    <xf numFmtId="0" fontId="4" fillId="0" borderId="108" xfId="0" applyFont="1" applyBorder="1" applyAlignment="1" applyProtection="1">
      <alignment horizontal="center"/>
    </xf>
    <xf numFmtId="0" fontId="4" fillId="0" borderId="52" xfId="0" applyFont="1" applyBorder="1" applyAlignment="1" applyProtection="1">
      <alignment horizontal="center"/>
    </xf>
    <xf numFmtId="0" fontId="2" fillId="0" borderId="108" xfId="0" applyFont="1" applyBorder="1" applyAlignment="1" applyProtection="1">
      <alignment horizontal="center"/>
    </xf>
    <xf numFmtId="0" fontId="2" fillId="0" borderId="109" xfId="0" applyFont="1" applyBorder="1" applyAlignment="1" applyProtection="1">
      <alignment horizontal="center"/>
    </xf>
    <xf numFmtId="0" fontId="2" fillId="0" borderId="52" xfId="0" applyFont="1" applyBorder="1" applyAlignment="1" applyProtection="1">
      <alignment horizontal="center"/>
    </xf>
    <xf numFmtId="164" fontId="56" fillId="4" borderId="0" xfId="1" applyFont="1" applyFill="1" applyBorder="1" applyAlignment="1" applyProtection="1">
      <alignment horizontal="left" vertical="center" wrapText="1"/>
      <protection hidden="1"/>
    </xf>
    <xf numFmtId="0" fontId="86" fillId="0" borderId="0" xfId="0" applyFont="1" applyFill="1" applyAlignment="1" applyProtection="1">
      <alignment horizontal="center" vertical="center"/>
      <protection hidden="1"/>
    </xf>
    <xf numFmtId="0" fontId="71" fillId="0" borderId="0" xfId="0" applyFont="1" applyAlignment="1" applyProtection="1">
      <alignment horizontal="center" vertical="center"/>
    </xf>
    <xf numFmtId="169" fontId="58" fillId="4" borderId="0" xfId="1" applyNumberFormat="1" applyFont="1" applyFill="1" applyBorder="1" applyAlignment="1" applyProtection="1">
      <alignment horizontal="center" vertical="center" wrapText="1"/>
      <protection hidden="1"/>
    </xf>
    <xf numFmtId="0" fontId="0" fillId="0" borderId="115"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116" xfId="0" applyBorder="1" applyAlignment="1" applyProtection="1">
      <alignment horizontal="center" vertical="center"/>
      <protection locked="0"/>
    </xf>
    <xf numFmtId="0" fontId="0" fillId="0" borderId="117" xfId="0" applyBorder="1" applyAlignment="1" applyProtection="1">
      <alignment horizontal="center" vertical="center"/>
      <protection locked="0"/>
    </xf>
    <xf numFmtId="0" fontId="18" fillId="0" borderId="103" xfId="0" applyFont="1" applyBorder="1" applyAlignment="1" applyProtection="1">
      <alignment horizontal="center" vertical="center"/>
    </xf>
    <xf numFmtId="0" fontId="18" fillId="0" borderId="118" xfId="0" applyFont="1" applyBorder="1" applyAlignment="1" applyProtection="1">
      <alignment horizontal="center" vertical="center"/>
    </xf>
    <xf numFmtId="164" fontId="56" fillId="0" borderId="0" xfId="1" applyFont="1" applyFill="1" applyBorder="1" applyAlignment="1" applyProtection="1">
      <alignment horizontal="left" vertical="center" wrapText="1"/>
      <protection hidden="1"/>
    </xf>
    <xf numFmtId="49" fontId="110" fillId="0" borderId="119" xfId="2" applyNumberFormat="1" applyFont="1" applyBorder="1" applyAlignment="1" applyProtection="1">
      <alignment horizontal="center" vertical="center"/>
    </xf>
    <xf numFmtId="49" fontId="110" fillId="0" borderId="120" xfId="2" applyNumberFormat="1" applyFont="1" applyBorder="1" applyAlignment="1" applyProtection="1">
      <alignment horizontal="center" vertical="center"/>
    </xf>
    <xf numFmtId="49" fontId="110" fillId="0" borderId="119" xfId="0" applyNumberFormat="1" applyFont="1" applyBorder="1" applyAlignment="1" applyProtection="1">
      <alignment horizontal="center" vertical="center" wrapText="1"/>
    </xf>
    <xf numFmtId="49" fontId="110" fillId="0" borderId="120" xfId="0" applyNumberFormat="1" applyFont="1" applyBorder="1" applyAlignment="1" applyProtection="1">
      <alignment horizontal="center" vertical="center" wrapText="1"/>
    </xf>
    <xf numFmtId="14" fontId="3" fillId="0" borderId="113" xfId="0" applyNumberFormat="1" applyFont="1" applyFill="1" applyBorder="1" applyAlignment="1" applyProtection="1">
      <alignment vertical="center"/>
      <protection locked="0"/>
    </xf>
    <xf numFmtId="14" fontId="3" fillId="0" borderId="114" xfId="0" applyNumberFormat="1" applyFont="1" applyFill="1" applyBorder="1" applyAlignment="1" applyProtection="1">
      <alignment vertical="center"/>
      <protection locked="0"/>
    </xf>
    <xf numFmtId="0" fontId="7" fillId="30" borderId="110" xfId="0" applyFont="1" applyFill="1" applyBorder="1" applyAlignment="1" applyProtection="1">
      <alignment horizontal="center" vertical="center" textRotation="90"/>
    </xf>
    <xf numFmtId="0" fontId="7" fillId="30" borderId="111" xfId="0" applyFont="1" applyFill="1" applyBorder="1" applyAlignment="1" applyProtection="1">
      <alignment horizontal="center" vertical="center" textRotation="90"/>
    </xf>
    <xf numFmtId="0" fontId="7" fillId="30" borderId="112" xfId="0" applyFont="1" applyFill="1" applyBorder="1" applyAlignment="1" applyProtection="1">
      <alignment horizontal="center" vertical="center" textRotation="90"/>
    </xf>
    <xf numFmtId="0" fontId="0" fillId="31" borderId="0" xfId="0" applyFill="1" applyAlignment="1" applyProtection="1">
      <alignment vertical="center"/>
    </xf>
    <xf numFmtId="0" fontId="0" fillId="31" borderId="74" xfId="0" applyFill="1" applyBorder="1" applyAlignment="1" applyProtection="1">
      <alignment vertical="center"/>
    </xf>
    <xf numFmtId="0" fontId="96" fillId="0" borderId="0" xfId="0" applyFont="1" applyAlignment="1" applyProtection="1">
      <alignment horizontal="right" vertical="center"/>
    </xf>
    <xf numFmtId="0" fontId="96" fillId="0" borderId="74" xfId="0" applyFont="1" applyBorder="1" applyAlignment="1" applyProtection="1">
      <alignment horizontal="right" vertical="center"/>
    </xf>
    <xf numFmtId="0" fontId="109" fillId="12" borderId="0" xfId="0" applyFont="1" applyFill="1" applyAlignment="1" applyProtection="1">
      <alignment horizontal="center" vertical="center"/>
    </xf>
    <xf numFmtId="0" fontId="109" fillId="12" borderId="74" xfId="0" applyFont="1" applyFill="1" applyBorder="1" applyAlignment="1" applyProtection="1">
      <alignment horizontal="center" vertical="center"/>
    </xf>
    <xf numFmtId="164" fontId="56" fillId="0" borderId="74" xfId="1" applyFont="1" applyFill="1" applyBorder="1" applyAlignment="1" applyProtection="1">
      <alignment horizontal="left" vertical="center" wrapText="1"/>
      <protection hidden="1"/>
    </xf>
    <xf numFmtId="0" fontId="9" fillId="33" borderId="130" xfId="0" applyFont="1" applyFill="1" applyBorder="1" applyProtection="1">
      <protection locked="0"/>
    </xf>
    <xf numFmtId="0" fontId="9" fillId="0" borderId="9"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9" xfId="0" applyFont="1" applyBorder="1" applyAlignment="1" applyProtection="1">
      <alignment horizontal="center"/>
    </xf>
    <xf numFmtId="0" fontId="9" fillId="0" borderId="10" xfId="0" applyFont="1" applyBorder="1" applyAlignment="1" applyProtection="1">
      <alignment horizontal="center"/>
    </xf>
    <xf numFmtId="0" fontId="9" fillId="0" borderId="54" xfId="0" applyFont="1" applyBorder="1" applyAlignment="1" applyProtection="1">
      <alignment horizontal="center"/>
    </xf>
    <xf numFmtId="0" fontId="9" fillId="0" borderId="31" xfId="0" applyFont="1" applyBorder="1" applyAlignment="1" applyProtection="1">
      <alignment horizontal="center"/>
    </xf>
    <xf numFmtId="0" fontId="9" fillId="0" borderId="11"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121" xfId="0" applyFont="1" applyBorder="1" applyProtection="1"/>
    <xf numFmtId="0" fontId="9" fillId="0" borderId="122" xfId="0" applyFont="1" applyBorder="1" applyProtection="1"/>
    <xf numFmtId="1" fontId="66" fillId="33" borderId="0" xfId="0" applyNumberFormat="1" applyFont="1" applyFill="1" applyAlignment="1" applyProtection="1">
      <alignment horizontal="center"/>
    </xf>
    <xf numFmtId="0" fontId="15" fillId="33" borderId="0" xfId="0" applyFont="1" applyFill="1" applyProtection="1">
      <protection locked="0"/>
    </xf>
    <xf numFmtId="168" fontId="15" fillId="33" borderId="0" xfId="0" applyNumberFormat="1" applyFont="1" applyFill="1" applyProtection="1">
      <protection locked="0"/>
    </xf>
    <xf numFmtId="0" fontId="69" fillId="33" borderId="0" xfId="0" applyFont="1" applyFill="1" applyAlignment="1" applyProtection="1">
      <alignment horizontal="center" vertical="center"/>
    </xf>
    <xf numFmtId="0" fontId="12" fillId="0" borderId="0" xfId="0" applyFont="1" applyFill="1" applyAlignment="1" applyProtection="1">
      <alignment horizontal="center"/>
    </xf>
    <xf numFmtId="0" fontId="68" fillId="33" borderId="0" xfId="0" applyFont="1" applyFill="1" applyAlignment="1" applyProtection="1">
      <alignment horizontal="center" vertical="center"/>
    </xf>
    <xf numFmtId="0" fontId="70" fillId="33" borderId="0" xfId="0" applyFont="1" applyFill="1" applyAlignment="1" applyProtection="1">
      <alignment horizontal="center"/>
    </xf>
    <xf numFmtId="0" fontId="9" fillId="33" borderId="0" xfId="0" applyFont="1" applyFill="1" applyProtection="1">
      <protection locked="0"/>
    </xf>
    <xf numFmtId="164" fontId="23" fillId="14" borderId="103" xfId="1" applyFont="1" applyFill="1" applyBorder="1" applyAlignment="1" applyProtection="1">
      <alignment horizontal="center" vertical="center"/>
      <protection hidden="1"/>
    </xf>
    <xf numFmtId="164" fontId="23" fillId="14" borderId="16" xfId="1" applyFont="1" applyFill="1" applyBorder="1" applyAlignment="1" applyProtection="1">
      <alignment horizontal="center" vertical="center"/>
      <protection hidden="1"/>
    </xf>
    <xf numFmtId="0" fontId="23" fillId="4" borderId="102" xfId="0" applyFont="1" applyFill="1" applyBorder="1" applyAlignment="1" applyProtection="1">
      <alignment vertical="center"/>
      <protection hidden="1"/>
    </xf>
    <xf numFmtId="0" fontId="23" fillId="4" borderId="123" xfId="0" applyFont="1" applyFill="1" applyBorder="1" applyAlignment="1" applyProtection="1">
      <alignment vertical="center"/>
      <protection hidden="1"/>
    </xf>
    <xf numFmtId="0" fontId="23" fillId="4" borderId="5" xfId="0" applyFont="1" applyFill="1" applyBorder="1" applyAlignment="1" applyProtection="1">
      <alignment vertical="center"/>
      <protection hidden="1"/>
    </xf>
    <xf numFmtId="0" fontId="23" fillId="4" borderId="0" xfId="0" applyFont="1" applyFill="1" applyBorder="1" applyAlignment="1" applyProtection="1">
      <alignment vertical="center"/>
      <protection hidden="1"/>
    </xf>
    <xf numFmtId="0" fontId="30" fillId="0" borderId="11" xfId="0" applyFont="1" applyBorder="1" applyAlignment="1" applyProtection="1">
      <alignment vertical="center" wrapText="1"/>
      <protection hidden="1"/>
    </xf>
    <xf numFmtId="0" fontId="30" fillId="0" borderId="26" xfId="0" applyFont="1" applyBorder="1" applyAlignment="1" applyProtection="1">
      <alignment vertical="center" wrapText="1"/>
      <protection hidden="1"/>
    </xf>
    <xf numFmtId="1" fontId="30" fillId="0" borderId="11" xfId="0" applyNumberFormat="1" applyFont="1" applyBorder="1" applyAlignment="1" applyProtection="1">
      <alignment horizontal="center" vertical="center"/>
      <protection hidden="1"/>
    </xf>
    <xf numFmtId="1" fontId="30" fillId="0" borderId="26" xfId="0" applyNumberFormat="1" applyFont="1" applyBorder="1" applyAlignment="1" applyProtection="1">
      <alignment horizontal="center" vertical="center"/>
      <protection hidden="1"/>
    </xf>
    <xf numFmtId="9" fontId="30" fillId="0" borderId="11" xfId="0" applyNumberFormat="1" applyFont="1" applyBorder="1" applyAlignment="1" applyProtection="1">
      <alignment horizontal="center" vertical="center"/>
      <protection hidden="1"/>
    </xf>
    <xf numFmtId="9" fontId="30" fillId="0" borderId="26" xfId="0" applyNumberFormat="1" applyFont="1" applyBorder="1" applyAlignment="1" applyProtection="1">
      <alignment horizontal="center" vertical="center"/>
      <protection hidden="1"/>
    </xf>
    <xf numFmtId="167" fontId="32" fillId="0" borderId="11" xfId="0" applyNumberFormat="1" applyFont="1" applyBorder="1" applyAlignment="1" applyProtection="1">
      <alignment vertical="center"/>
      <protection hidden="1"/>
    </xf>
    <xf numFmtId="167" fontId="32" fillId="0" borderId="26" xfId="0" applyNumberFormat="1" applyFont="1" applyBorder="1" applyAlignment="1" applyProtection="1">
      <alignment vertical="center"/>
      <protection hidden="1"/>
    </xf>
    <xf numFmtId="0" fontId="30" fillId="0" borderId="2" xfId="0" applyFont="1" applyBorder="1" applyAlignment="1" applyProtection="1">
      <alignment vertical="center" wrapText="1"/>
      <protection hidden="1"/>
    </xf>
    <xf numFmtId="0" fontId="30" fillId="0" borderId="54" xfId="0" applyFont="1" applyBorder="1" applyAlignment="1" applyProtection="1">
      <alignment vertical="center" wrapText="1"/>
      <protection hidden="1"/>
    </xf>
    <xf numFmtId="49" fontId="55" fillId="14" borderId="124" xfId="0" applyNumberFormat="1" applyFont="1" applyFill="1" applyBorder="1" applyAlignment="1" applyProtection="1">
      <alignment horizontal="center" vertical="center" wrapText="1"/>
      <protection hidden="1"/>
    </xf>
    <xf numFmtId="49" fontId="55" fillId="14" borderId="125" xfId="0" applyNumberFormat="1" applyFont="1" applyFill="1" applyBorder="1" applyAlignment="1" applyProtection="1">
      <alignment horizontal="center" vertical="center" wrapText="1"/>
      <protection hidden="1"/>
    </xf>
    <xf numFmtId="49" fontId="15" fillId="14" borderId="126" xfId="0" applyNumberFormat="1" applyFont="1" applyFill="1" applyBorder="1" applyAlignment="1" applyProtection="1">
      <alignment horizontal="center" vertical="center" wrapText="1"/>
    </xf>
    <xf numFmtId="49" fontId="15" fillId="14" borderId="127" xfId="0" applyNumberFormat="1" applyFont="1" applyFill="1" applyBorder="1" applyAlignment="1" applyProtection="1">
      <alignment horizontal="center" wrapText="1"/>
    </xf>
    <xf numFmtId="49" fontId="15" fillId="14" borderId="128" xfId="0" applyNumberFormat="1" applyFont="1" applyFill="1" applyBorder="1" applyAlignment="1" applyProtection="1">
      <alignment horizontal="center" wrapText="1"/>
    </xf>
    <xf numFmtId="49" fontId="15" fillId="14" borderId="129" xfId="0" applyNumberFormat="1" applyFont="1" applyFill="1" applyBorder="1" applyAlignment="1" applyProtection="1">
      <alignment horizontal="center" wrapText="1"/>
    </xf>
    <xf numFmtId="0" fontId="55" fillId="34" borderId="124" xfId="0" applyFont="1" applyFill="1" applyBorder="1" applyAlignment="1" applyProtection="1">
      <alignment horizontal="center" vertical="center" wrapText="1"/>
      <protection hidden="1"/>
    </xf>
    <xf numFmtId="0" fontId="55" fillId="34" borderId="125" xfId="0" applyFont="1" applyFill="1" applyBorder="1" applyAlignment="1" applyProtection="1">
      <alignment horizontal="center" vertical="center" wrapText="1"/>
      <protection hidden="1"/>
    </xf>
    <xf numFmtId="0" fontId="15" fillId="34" borderId="126" xfId="0" applyFont="1" applyFill="1" applyBorder="1" applyAlignment="1" applyProtection="1">
      <alignment horizontal="center" vertical="center" wrapText="1"/>
    </xf>
    <xf numFmtId="0" fontId="15" fillId="34" borderId="127" xfId="0" applyFont="1" applyFill="1" applyBorder="1" applyAlignment="1" applyProtection="1">
      <alignment horizontal="center" wrapText="1"/>
    </xf>
    <xf numFmtId="0" fontId="15" fillId="34" borderId="128" xfId="0" applyFont="1" applyFill="1" applyBorder="1" applyAlignment="1" applyProtection="1">
      <alignment horizontal="center" wrapText="1"/>
    </xf>
    <xf numFmtId="0" fontId="15" fillId="34" borderId="129" xfId="0" applyFont="1" applyFill="1" applyBorder="1" applyAlignment="1" applyProtection="1">
      <alignment horizontal="center" wrapText="1"/>
    </xf>
    <xf numFmtId="0" fontId="17" fillId="16" borderId="124" xfId="0" applyFont="1" applyFill="1" applyBorder="1" applyAlignment="1" applyProtection="1">
      <alignment horizontal="center" vertical="center" wrapText="1"/>
      <protection hidden="1"/>
    </xf>
    <xf numFmtId="0" fontId="17" fillId="16" borderId="125" xfId="0" applyFont="1" applyFill="1" applyBorder="1" applyAlignment="1" applyProtection="1">
      <alignment horizontal="center" vertical="center" wrapText="1"/>
      <protection hidden="1"/>
    </xf>
    <xf numFmtId="0" fontId="9" fillId="16" borderId="126" xfId="0" applyFont="1" applyFill="1" applyBorder="1" applyAlignment="1" applyProtection="1">
      <alignment horizontal="center" wrapText="1"/>
    </xf>
    <xf numFmtId="0" fontId="9" fillId="16" borderId="127" xfId="0" applyFont="1" applyFill="1" applyBorder="1" applyAlignment="1" applyProtection="1">
      <alignment horizontal="center" wrapText="1"/>
    </xf>
    <xf numFmtId="0" fontId="9" fillId="16" borderId="128" xfId="0" applyFont="1" applyFill="1" applyBorder="1" applyAlignment="1" applyProtection="1">
      <alignment horizontal="center" wrapText="1"/>
    </xf>
    <xf numFmtId="0" fontId="9" fillId="16" borderId="129" xfId="0" applyFont="1" applyFill="1" applyBorder="1" applyAlignment="1" applyProtection="1">
      <alignment horizontal="center" wrapText="1"/>
    </xf>
    <xf numFmtId="10" fontId="119" fillId="14" borderId="0" xfId="2" applyNumberFormat="1" applyFont="1" applyFill="1" applyAlignment="1" applyProtection="1">
      <alignment horizontal="right"/>
      <protection hidden="1"/>
    </xf>
    <xf numFmtId="0" fontId="0" fillId="0" borderId="0" xfId="0" applyAlignment="1" applyProtection="1"/>
    <xf numFmtId="0" fontId="119" fillId="14" borderId="0" xfId="0" applyFont="1" applyFill="1" applyAlignment="1" applyProtection="1">
      <alignment vertical="center" wrapText="1"/>
      <protection hidden="1"/>
    </xf>
    <xf numFmtId="0" fontId="7" fillId="0" borderId="0" xfId="0" applyFont="1" applyAlignment="1" applyProtection="1">
      <alignment vertical="center" wrapText="1"/>
    </xf>
    <xf numFmtId="0" fontId="119" fillId="34" borderId="0" xfId="0" applyFont="1" applyFill="1" applyAlignment="1" applyProtection="1">
      <alignment vertical="center" wrapText="1"/>
      <protection hidden="1"/>
    </xf>
    <xf numFmtId="0" fontId="7" fillId="34" borderId="0" xfId="0" applyFont="1" applyFill="1" applyAlignment="1" applyProtection="1">
      <alignment vertical="center" wrapText="1"/>
    </xf>
    <xf numFmtId="0" fontId="119" fillId="16" borderId="0" xfId="0" applyFont="1" applyFill="1" applyAlignment="1" applyProtection="1">
      <alignment vertical="center" wrapText="1"/>
      <protection hidden="1"/>
    </xf>
    <xf numFmtId="0" fontId="7" fillId="16" borderId="0" xfId="0" applyFont="1" applyFill="1" applyAlignment="1" applyProtection="1">
      <alignment vertical="center" wrapText="1"/>
    </xf>
  </cellXfs>
  <cellStyles count="5">
    <cellStyle name="Collegamento ipertestuale" xfId="3" builtinId="8" hidden="1"/>
    <cellStyle name="Collegamento ipertestuale visitato" xfId="4" builtinId="9" hidden="1"/>
    <cellStyle name="Migliaia" xfId="2" builtinId="3"/>
    <cellStyle name="Migliaia [0]" xfId="1" builtinId="6"/>
    <cellStyle name="Normale"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A50021"/>
      <rgbColor rgb="00FFFFFF"/>
      <rgbColor rgb="00FF5050"/>
      <rgbColor rgb="0099FF99"/>
      <rgbColor rgb="000000FF"/>
      <rgbColor rgb="00FFFF66"/>
      <rgbColor rgb="00FF99CC"/>
      <rgbColor rgb="0066FFFF"/>
      <rgbColor rgb="00FF0000"/>
      <rgbColor rgb="0033CC33"/>
      <rgbColor rgb="00000080"/>
      <rgbColor rgb="00808000"/>
      <rgbColor rgb="00800080"/>
      <rgbColor rgb="0033CCCC"/>
      <rgbColor rgb="00F8F8F8"/>
      <rgbColor rgb="00C0C0C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CCFF"/>
      <rgbColor rgb="00CC99FF"/>
      <rgbColor rgb="00FFFFCC"/>
      <rgbColor rgb="003366FF"/>
      <rgbColor rgb="0000FFFF"/>
      <rgbColor rgb="00CCFF33"/>
      <rgbColor rgb="00FFCC99"/>
      <rgbColor rgb="00FFCC00"/>
      <rgbColor rgb="00FF9966"/>
      <rgbColor rgb="00666699"/>
      <rgbColor rgb="00EAEAEA"/>
      <rgbColor rgb="00003366"/>
      <rgbColor rgb="0000FF00"/>
      <rgbColor rgb="00003300"/>
      <rgbColor rgb="00333300"/>
      <rgbColor rgb="0099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177800</xdr:colOff>
      <xdr:row>0</xdr:row>
      <xdr:rowOff>12700</xdr:rowOff>
    </xdr:from>
    <xdr:to>
      <xdr:col>3</xdr:col>
      <xdr:colOff>228600</xdr:colOff>
      <xdr:row>2</xdr:row>
      <xdr:rowOff>165100</xdr:rowOff>
    </xdr:to>
    <xdr:pic>
      <xdr:nvPicPr>
        <xdr:cNvPr id="19838" name="Picture 2199" descr="Noi">
          <a:extLst>
            <a:ext uri="{FF2B5EF4-FFF2-40B4-BE49-F238E27FC236}">
              <a16:creationId xmlns:a16="http://schemas.microsoft.com/office/drawing/2014/main" id="{00000000-0008-0000-0100-00007E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12700"/>
          <a:ext cx="1384300" cy="533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114300</xdr:colOff>
      <xdr:row>0</xdr:row>
      <xdr:rowOff>0</xdr:rowOff>
    </xdr:from>
    <xdr:to>
      <xdr:col>8</xdr:col>
      <xdr:colOff>508000</xdr:colOff>
      <xdr:row>2</xdr:row>
      <xdr:rowOff>127000</xdr:rowOff>
    </xdr:to>
    <xdr:pic>
      <xdr:nvPicPr>
        <xdr:cNvPr id="3238" name="Picture 18" descr="Noi">
          <a:extLst>
            <a:ext uri="{FF2B5EF4-FFF2-40B4-BE49-F238E27FC236}">
              <a16:creationId xmlns:a16="http://schemas.microsoft.com/office/drawing/2014/main" id="{00000000-0008-0000-0200-0000A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7900" y="0"/>
          <a:ext cx="1092200" cy="495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38100</xdr:rowOff>
    </xdr:from>
    <xdr:to>
      <xdr:col>0</xdr:col>
      <xdr:colOff>914400</xdr:colOff>
      <xdr:row>6</xdr:row>
      <xdr:rowOff>152400</xdr:rowOff>
    </xdr:to>
    <xdr:pic>
      <xdr:nvPicPr>
        <xdr:cNvPr id="7323" name="Picture 8" descr="Noi">
          <a:extLst>
            <a:ext uri="{FF2B5EF4-FFF2-40B4-BE49-F238E27FC236}">
              <a16:creationId xmlns:a16="http://schemas.microsoft.com/office/drawing/2014/main" id="{00000000-0008-0000-0300-00009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838200" cy="1320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63500</xdr:colOff>
      <xdr:row>0</xdr:row>
      <xdr:rowOff>63500</xdr:rowOff>
    </xdr:from>
    <xdr:to>
      <xdr:col>1</xdr:col>
      <xdr:colOff>1600200</xdr:colOff>
      <xdr:row>3</xdr:row>
      <xdr:rowOff>215900</xdr:rowOff>
    </xdr:to>
    <xdr:pic>
      <xdr:nvPicPr>
        <xdr:cNvPr id="17587" name="Picture 3" descr="Noi">
          <a:extLst>
            <a:ext uri="{FF2B5EF4-FFF2-40B4-BE49-F238E27FC236}">
              <a16:creationId xmlns:a16="http://schemas.microsoft.com/office/drawing/2014/main" id="{00000000-0008-0000-0400-0000B3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3500"/>
          <a:ext cx="1536700" cy="685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0</xdr:colOff>
      <xdr:row>12</xdr:row>
      <xdr:rowOff>0</xdr:rowOff>
    </xdr:to>
    <xdr:sp macro="" textlink="">
      <xdr:nvSpPr>
        <xdr:cNvPr id="6036" name="AutoShape 21">
          <a:extLst>
            <a:ext uri="{FF2B5EF4-FFF2-40B4-BE49-F238E27FC236}">
              <a16:creationId xmlns:a16="http://schemas.microsoft.com/office/drawing/2014/main" id="{00000000-0008-0000-0500-000094170000}"/>
            </a:ext>
          </a:extLst>
        </xdr:cNvPr>
        <xdr:cNvSpPr>
          <a:spLocks/>
        </xdr:cNvSpPr>
      </xdr:nvSpPr>
      <xdr:spPr bwMode="auto">
        <a:xfrm>
          <a:off x="0" y="2032000"/>
          <a:ext cx="0" cy="0"/>
        </a:xfrm>
        <a:prstGeom prst="rightBrace">
          <a:avLst>
            <a:gd name="adj1" fmla="val -2147483648"/>
            <a:gd name="adj2" fmla="val 50000"/>
          </a:avLst>
        </a:prstGeom>
        <a:noFill/>
        <a:ln w="9525">
          <a:solidFill>
            <a:srgbClr val="FF0000"/>
          </a:solidFill>
          <a:round/>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lang="it-IT"/>
        </a:p>
      </xdr:txBody>
    </xdr:sp>
    <xdr:clientData/>
  </xdr:twoCellAnchor>
  <xdr:twoCellAnchor>
    <xdr:from>
      <xdr:col>15</xdr:col>
      <xdr:colOff>254000</xdr:colOff>
      <xdr:row>1</xdr:row>
      <xdr:rowOff>25400</xdr:rowOff>
    </xdr:from>
    <xdr:to>
      <xdr:col>17</xdr:col>
      <xdr:colOff>520700</xdr:colOff>
      <xdr:row>3</xdr:row>
      <xdr:rowOff>165100</xdr:rowOff>
    </xdr:to>
    <xdr:pic>
      <xdr:nvPicPr>
        <xdr:cNvPr id="6037" name="Picture 31" descr="Noi">
          <a:extLst>
            <a:ext uri="{FF2B5EF4-FFF2-40B4-BE49-F238E27FC236}">
              <a16:creationId xmlns:a16="http://schemas.microsoft.com/office/drawing/2014/main" id="{00000000-0008-0000-05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0300" y="139700"/>
          <a:ext cx="1168400" cy="520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876300</xdr:colOff>
      <xdr:row>7</xdr:row>
      <xdr:rowOff>0</xdr:rowOff>
    </xdr:from>
    <xdr:to>
      <xdr:col>3</xdr:col>
      <xdr:colOff>12700</xdr:colOff>
      <xdr:row>11</xdr:row>
      <xdr:rowOff>0</xdr:rowOff>
    </xdr:to>
    <xdr:sp macro="" textlink="">
      <xdr:nvSpPr>
        <xdr:cNvPr id="6038" name="AutoShape 32">
          <a:extLst>
            <a:ext uri="{FF2B5EF4-FFF2-40B4-BE49-F238E27FC236}">
              <a16:creationId xmlns:a16="http://schemas.microsoft.com/office/drawing/2014/main" id="{00000000-0008-0000-0500-000096170000}"/>
            </a:ext>
          </a:extLst>
        </xdr:cNvPr>
        <xdr:cNvSpPr>
          <a:spLocks/>
        </xdr:cNvSpPr>
      </xdr:nvSpPr>
      <xdr:spPr bwMode="auto">
        <a:xfrm>
          <a:off x="939800" y="1155700"/>
          <a:ext cx="88900" cy="762000"/>
        </a:xfrm>
        <a:prstGeom prst="rightBrace">
          <a:avLst>
            <a:gd name="adj1" fmla="val 71429"/>
            <a:gd name="adj2" fmla="val 50000"/>
          </a:avLst>
        </a:prstGeom>
        <a:noFill/>
        <a:ln w="12700">
          <a:solidFill>
            <a:srgbClr val="FF0000"/>
          </a:solidFill>
          <a:round/>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lang="it-IT"/>
        </a:p>
      </xdr:txBody>
    </xdr:sp>
    <xdr:clientData/>
  </xdr:twoCellAnchor>
  <xdr:twoCellAnchor>
    <xdr:from>
      <xdr:col>1</xdr:col>
      <xdr:colOff>876300</xdr:colOff>
      <xdr:row>12</xdr:row>
      <xdr:rowOff>0</xdr:rowOff>
    </xdr:from>
    <xdr:to>
      <xdr:col>3</xdr:col>
      <xdr:colOff>12700</xdr:colOff>
      <xdr:row>16</xdr:row>
      <xdr:rowOff>0</xdr:rowOff>
    </xdr:to>
    <xdr:sp macro="" textlink="">
      <xdr:nvSpPr>
        <xdr:cNvPr id="6039" name="AutoShape 33">
          <a:extLst>
            <a:ext uri="{FF2B5EF4-FFF2-40B4-BE49-F238E27FC236}">
              <a16:creationId xmlns:a16="http://schemas.microsoft.com/office/drawing/2014/main" id="{00000000-0008-0000-0500-000097170000}"/>
            </a:ext>
          </a:extLst>
        </xdr:cNvPr>
        <xdr:cNvSpPr>
          <a:spLocks/>
        </xdr:cNvSpPr>
      </xdr:nvSpPr>
      <xdr:spPr bwMode="auto">
        <a:xfrm>
          <a:off x="939800" y="2032000"/>
          <a:ext cx="88900" cy="762000"/>
        </a:xfrm>
        <a:prstGeom prst="rightBrace">
          <a:avLst>
            <a:gd name="adj1" fmla="val 71429"/>
            <a:gd name="adj2" fmla="val 50000"/>
          </a:avLst>
        </a:prstGeom>
        <a:noFill/>
        <a:ln w="12700">
          <a:solidFill>
            <a:srgbClr val="FF0000"/>
          </a:solidFill>
          <a:round/>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lang="it-IT"/>
        </a:p>
      </xdr:txBody>
    </xdr:sp>
    <xdr:clientData/>
  </xdr:twoCellAnchor>
  <xdr:twoCellAnchor>
    <xdr:from>
      <xdr:col>1</xdr:col>
      <xdr:colOff>876300</xdr:colOff>
      <xdr:row>17</xdr:row>
      <xdr:rowOff>12700</xdr:rowOff>
    </xdr:from>
    <xdr:to>
      <xdr:col>3</xdr:col>
      <xdr:colOff>12700</xdr:colOff>
      <xdr:row>21</xdr:row>
      <xdr:rowOff>12700</xdr:rowOff>
    </xdr:to>
    <xdr:sp macro="" textlink="">
      <xdr:nvSpPr>
        <xdr:cNvPr id="6040" name="AutoShape 34">
          <a:extLst>
            <a:ext uri="{FF2B5EF4-FFF2-40B4-BE49-F238E27FC236}">
              <a16:creationId xmlns:a16="http://schemas.microsoft.com/office/drawing/2014/main" id="{00000000-0008-0000-0500-000098170000}"/>
            </a:ext>
          </a:extLst>
        </xdr:cNvPr>
        <xdr:cNvSpPr>
          <a:spLocks/>
        </xdr:cNvSpPr>
      </xdr:nvSpPr>
      <xdr:spPr bwMode="auto">
        <a:xfrm>
          <a:off x="939800" y="2921000"/>
          <a:ext cx="88900" cy="762000"/>
        </a:xfrm>
        <a:prstGeom prst="rightBrace">
          <a:avLst>
            <a:gd name="adj1" fmla="val 71429"/>
            <a:gd name="adj2" fmla="val 50000"/>
          </a:avLst>
        </a:prstGeom>
        <a:noFill/>
        <a:ln w="12700">
          <a:solidFill>
            <a:srgbClr val="FF0000"/>
          </a:solidFill>
          <a:round/>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lang="it-IT"/>
        </a:p>
      </xdr:txBody>
    </xdr:sp>
    <xdr:clientData/>
  </xdr:twoCellAnchor>
  <xdr:twoCellAnchor>
    <xdr:from>
      <xdr:col>1</xdr:col>
      <xdr:colOff>876300</xdr:colOff>
      <xdr:row>22</xdr:row>
      <xdr:rowOff>12700</xdr:rowOff>
    </xdr:from>
    <xdr:to>
      <xdr:col>3</xdr:col>
      <xdr:colOff>12700</xdr:colOff>
      <xdr:row>26</xdr:row>
      <xdr:rowOff>12700</xdr:rowOff>
    </xdr:to>
    <xdr:sp macro="" textlink="">
      <xdr:nvSpPr>
        <xdr:cNvPr id="6041" name="AutoShape 35">
          <a:extLst>
            <a:ext uri="{FF2B5EF4-FFF2-40B4-BE49-F238E27FC236}">
              <a16:creationId xmlns:a16="http://schemas.microsoft.com/office/drawing/2014/main" id="{00000000-0008-0000-0500-000099170000}"/>
            </a:ext>
          </a:extLst>
        </xdr:cNvPr>
        <xdr:cNvSpPr>
          <a:spLocks/>
        </xdr:cNvSpPr>
      </xdr:nvSpPr>
      <xdr:spPr bwMode="auto">
        <a:xfrm>
          <a:off x="939800" y="3797300"/>
          <a:ext cx="88900" cy="762000"/>
        </a:xfrm>
        <a:prstGeom prst="rightBrace">
          <a:avLst>
            <a:gd name="adj1" fmla="val 71429"/>
            <a:gd name="adj2" fmla="val 50000"/>
          </a:avLst>
        </a:prstGeom>
        <a:noFill/>
        <a:ln w="12700">
          <a:solidFill>
            <a:srgbClr val="FF0000"/>
          </a:solidFill>
          <a:round/>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lang="it-IT"/>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88900</xdr:colOff>
      <xdr:row>0</xdr:row>
      <xdr:rowOff>139700</xdr:rowOff>
    </xdr:from>
    <xdr:to>
      <xdr:col>7</xdr:col>
      <xdr:colOff>736600</xdr:colOff>
      <xdr:row>2</xdr:row>
      <xdr:rowOff>25400</xdr:rowOff>
    </xdr:to>
    <xdr:pic>
      <xdr:nvPicPr>
        <xdr:cNvPr id="16636" name="Picture 81" descr="Noi">
          <a:extLst>
            <a:ext uri="{FF2B5EF4-FFF2-40B4-BE49-F238E27FC236}">
              <a16:creationId xmlns:a16="http://schemas.microsoft.com/office/drawing/2014/main" id="{00000000-0008-0000-0600-0000F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3300" y="139700"/>
          <a:ext cx="6477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1206500</xdr:colOff>
      <xdr:row>0</xdr:row>
      <xdr:rowOff>76200</xdr:rowOff>
    </xdr:from>
    <xdr:to>
      <xdr:col>0</xdr:col>
      <xdr:colOff>2463800</xdr:colOff>
      <xdr:row>0</xdr:row>
      <xdr:rowOff>673100</xdr:rowOff>
    </xdr:to>
    <xdr:pic>
      <xdr:nvPicPr>
        <xdr:cNvPr id="12450" name="Picture 11" descr="Noi">
          <a:extLst>
            <a:ext uri="{FF2B5EF4-FFF2-40B4-BE49-F238E27FC236}">
              <a16:creationId xmlns:a16="http://schemas.microsoft.com/office/drawing/2014/main" id="{00000000-0008-0000-0700-0000A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500" y="76200"/>
          <a:ext cx="1257300" cy="596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190500</xdr:colOff>
      <xdr:row>5</xdr:row>
      <xdr:rowOff>101600</xdr:rowOff>
    </xdr:from>
    <xdr:to>
      <xdr:col>1</xdr:col>
      <xdr:colOff>965200</xdr:colOff>
      <xdr:row>5</xdr:row>
      <xdr:rowOff>101600</xdr:rowOff>
    </xdr:to>
    <xdr:sp macro="" textlink="">
      <xdr:nvSpPr>
        <xdr:cNvPr id="21091" name="Line 6">
          <a:extLst>
            <a:ext uri="{FF2B5EF4-FFF2-40B4-BE49-F238E27FC236}">
              <a16:creationId xmlns:a16="http://schemas.microsoft.com/office/drawing/2014/main" id="{00000000-0008-0000-0800-000063520000}"/>
            </a:ext>
          </a:extLst>
        </xdr:cNvPr>
        <xdr:cNvSpPr>
          <a:spLocks noChangeShapeType="1"/>
        </xdr:cNvSpPr>
      </xdr:nvSpPr>
      <xdr:spPr bwMode="auto">
        <a:xfrm>
          <a:off x="3225800" y="901700"/>
          <a:ext cx="774700" cy="0"/>
        </a:xfrm>
        <a:prstGeom prst="line">
          <a:avLst/>
        </a:prstGeom>
        <a:noFill/>
        <a:ln w="9525">
          <a:solidFill>
            <a:srgbClr val="3366FF"/>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it-IT"/>
        </a:p>
      </xdr:txBody>
    </xdr:sp>
    <xdr:clientData/>
  </xdr:twoCellAnchor>
  <xdr:twoCellAnchor>
    <xdr:from>
      <xdr:col>1</xdr:col>
      <xdr:colOff>190500</xdr:colOff>
      <xdr:row>12</xdr:row>
      <xdr:rowOff>114300</xdr:rowOff>
    </xdr:from>
    <xdr:to>
      <xdr:col>1</xdr:col>
      <xdr:colOff>965200</xdr:colOff>
      <xdr:row>12</xdr:row>
      <xdr:rowOff>114300</xdr:rowOff>
    </xdr:to>
    <xdr:sp macro="" textlink="">
      <xdr:nvSpPr>
        <xdr:cNvPr id="21092" name="Line 7">
          <a:extLst>
            <a:ext uri="{FF2B5EF4-FFF2-40B4-BE49-F238E27FC236}">
              <a16:creationId xmlns:a16="http://schemas.microsoft.com/office/drawing/2014/main" id="{00000000-0008-0000-0800-000064520000}"/>
            </a:ext>
          </a:extLst>
        </xdr:cNvPr>
        <xdr:cNvSpPr>
          <a:spLocks noChangeShapeType="1"/>
        </xdr:cNvSpPr>
      </xdr:nvSpPr>
      <xdr:spPr bwMode="auto">
        <a:xfrm>
          <a:off x="3225800" y="2146300"/>
          <a:ext cx="774700" cy="0"/>
        </a:xfrm>
        <a:prstGeom prst="line">
          <a:avLst/>
        </a:prstGeom>
        <a:noFill/>
        <a:ln w="9525">
          <a:solidFill>
            <a:srgbClr val="3366FF"/>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it-IT"/>
        </a:p>
      </xdr:txBody>
    </xdr:sp>
    <xdr:clientData/>
  </xdr:twoCellAnchor>
  <xdr:twoCellAnchor>
    <xdr:from>
      <xdr:col>1</xdr:col>
      <xdr:colOff>190500</xdr:colOff>
      <xdr:row>13</xdr:row>
      <xdr:rowOff>114300</xdr:rowOff>
    </xdr:from>
    <xdr:to>
      <xdr:col>1</xdr:col>
      <xdr:colOff>965200</xdr:colOff>
      <xdr:row>13</xdr:row>
      <xdr:rowOff>114300</xdr:rowOff>
    </xdr:to>
    <xdr:sp macro="" textlink="">
      <xdr:nvSpPr>
        <xdr:cNvPr id="21093" name="Line 8">
          <a:extLst>
            <a:ext uri="{FF2B5EF4-FFF2-40B4-BE49-F238E27FC236}">
              <a16:creationId xmlns:a16="http://schemas.microsoft.com/office/drawing/2014/main" id="{00000000-0008-0000-0800-000065520000}"/>
            </a:ext>
          </a:extLst>
        </xdr:cNvPr>
        <xdr:cNvSpPr>
          <a:spLocks noChangeShapeType="1"/>
        </xdr:cNvSpPr>
      </xdr:nvSpPr>
      <xdr:spPr bwMode="auto">
        <a:xfrm>
          <a:off x="3225800" y="2336800"/>
          <a:ext cx="774700" cy="0"/>
        </a:xfrm>
        <a:prstGeom prst="line">
          <a:avLst/>
        </a:prstGeom>
        <a:noFill/>
        <a:ln w="9525">
          <a:solidFill>
            <a:srgbClr val="3366FF"/>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it-IT"/>
        </a:p>
      </xdr:txBody>
    </xdr:sp>
    <xdr:clientData/>
  </xdr:twoCellAnchor>
  <xdr:twoCellAnchor>
    <xdr:from>
      <xdr:col>1</xdr:col>
      <xdr:colOff>190500</xdr:colOff>
      <xdr:row>14</xdr:row>
      <xdr:rowOff>114300</xdr:rowOff>
    </xdr:from>
    <xdr:to>
      <xdr:col>1</xdr:col>
      <xdr:colOff>965200</xdr:colOff>
      <xdr:row>14</xdr:row>
      <xdr:rowOff>114300</xdr:rowOff>
    </xdr:to>
    <xdr:sp macro="" textlink="">
      <xdr:nvSpPr>
        <xdr:cNvPr id="21094" name="Line 9">
          <a:extLst>
            <a:ext uri="{FF2B5EF4-FFF2-40B4-BE49-F238E27FC236}">
              <a16:creationId xmlns:a16="http://schemas.microsoft.com/office/drawing/2014/main" id="{00000000-0008-0000-0800-000066520000}"/>
            </a:ext>
          </a:extLst>
        </xdr:cNvPr>
        <xdr:cNvSpPr>
          <a:spLocks noChangeShapeType="1"/>
        </xdr:cNvSpPr>
      </xdr:nvSpPr>
      <xdr:spPr bwMode="auto">
        <a:xfrm>
          <a:off x="3225800" y="2527300"/>
          <a:ext cx="774700" cy="0"/>
        </a:xfrm>
        <a:prstGeom prst="line">
          <a:avLst/>
        </a:prstGeom>
        <a:noFill/>
        <a:ln w="9525">
          <a:solidFill>
            <a:srgbClr val="3366FF"/>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it-IT"/>
        </a:p>
      </xdr:txBody>
    </xdr:sp>
    <xdr:clientData/>
  </xdr:twoCellAnchor>
  <xdr:twoCellAnchor>
    <xdr:from>
      <xdr:col>1</xdr:col>
      <xdr:colOff>190500</xdr:colOff>
      <xdr:row>16</xdr:row>
      <xdr:rowOff>114300</xdr:rowOff>
    </xdr:from>
    <xdr:to>
      <xdr:col>1</xdr:col>
      <xdr:colOff>965200</xdr:colOff>
      <xdr:row>16</xdr:row>
      <xdr:rowOff>114300</xdr:rowOff>
    </xdr:to>
    <xdr:sp macro="" textlink="">
      <xdr:nvSpPr>
        <xdr:cNvPr id="21095" name="Line 10">
          <a:extLst>
            <a:ext uri="{FF2B5EF4-FFF2-40B4-BE49-F238E27FC236}">
              <a16:creationId xmlns:a16="http://schemas.microsoft.com/office/drawing/2014/main" id="{00000000-0008-0000-0800-000067520000}"/>
            </a:ext>
          </a:extLst>
        </xdr:cNvPr>
        <xdr:cNvSpPr>
          <a:spLocks noChangeShapeType="1"/>
        </xdr:cNvSpPr>
      </xdr:nvSpPr>
      <xdr:spPr bwMode="auto">
        <a:xfrm>
          <a:off x="3225800" y="2908300"/>
          <a:ext cx="774700" cy="0"/>
        </a:xfrm>
        <a:prstGeom prst="line">
          <a:avLst/>
        </a:prstGeom>
        <a:noFill/>
        <a:ln w="9525">
          <a:solidFill>
            <a:srgbClr val="3366FF"/>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it-IT"/>
        </a:p>
      </xdr:txBody>
    </xdr:sp>
    <xdr:clientData/>
  </xdr:twoCellAnchor>
  <xdr:twoCellAnchor>
    <xdr:from>
      <xdr:col>1</xdr:col>
      <xdr:colOff>190500</xdr:colOff>
      <xdr:row>18</xdr:row>
      <xdr:rowOff>114300</xdr:rowOff>
    </xdr:from>
    <xdr:to>
      <xdr:col>1</xdr:col>
      <xdr:colOff>965200</xdr:colOff>
      <xdr:row>18</xdr:row>
      <xdr:rowOff>114300</xdr:rowOff>
    </xdr:to>
    <xdr:sp macro="" textlink="">
      <xdr:nvSpPr>
        <xdr:cNvPr id="21096" name="Line 18">
          <a:extLst>
            <a:ext uri="{FF2B5EF4-FFF2-40B4-BE49-F238E27FC236}">
              <a16:creationId xmlns:a16="http://schemas.microsoft.com/office/drawing/2014/main" id="{00000000-0008-0000-0800-000068520000}"/>
            </a:ext>
          </a:extLst>
        </xdr:cNvPr>
        <xdr:cNvSpPr>
          <a:spLocks noChangeShapeType="1"/>
        </xdr:cNvSpPr>
      </xdr:nvSpPr>
      <xdr:spPr bwMode="auto">
        <a:xfrm>
          <a:off x="3225800" y="3314700"/>
          <a:ext cx="774700" cy="0"/>
        </a:xfrm>
        <a:prstGeom prst="line">
          <a:avLst/>
        </a:prstGeom>
        <a:noFill/>
        <a:ln w="9525">
          <a:solidFill>
            <a:srgbClr val="3366FF"/>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it-IT"/>
        </a:p>
      </xdr:txBody>
    </xdr:sp>
    <xdr:clientData/>
  </xdr:twoCellAnchor>
  <xdr:twoCellAnchor>
    <xdr:from>
      <xdr:col>1</xdr:col>
      <xdr:colOff>190500</xdr:colOff>
      <xdr:row>19</xdr:row>
      <xdr:rowOff>114300</xdr:rowOff>
    </xdr:from>
    <xdr:to>
      <xdr:col>1</xdr:col>
      <xdr:colOff>965200</xdr:colOff>
      <xdr:row>19</xdr:row>
      <xdr:rowOff>114300</xdr:rowOff>
    </xdr:to>
    <xdr:sp macro="" textlink="">
      <xdr:nvSpPr>
        <xdr:cNvPr id="21097" name="Line 19">
          <a:extLst>
            <a:ext uri="{FF2B5EF4-FFF2-40B4-BE49-F238E27FC236}">
              <a16:creationId xmlns:a16="http://schemas.microsoft.com/office/drawing/2014/main" id="{00000000-0008-0000-0800-000069520000}"/>
            </a:ext>
          </a:extLst>
        </xdr:cNvPr>
        <xdr:cNvSpPr>
          <a:spLocks noChangeShapeType="1"/>
        </xdr:cNvSpPr>
      </xdr:nvSpPr>
      <xdr:spPr bwMode="auto">
        <a:xfrm>
          <a:off x="3225800" y="3505200"/>
          <a:ext cx="774700" cy="0"/>
        </a:xfrm>
        <a:prstGeom prst="line">
          <a:avLst/>
        </a:prstGeom>
        <a:noFill/>
        <a:ln w="9525">
          <a:solidFill>
            <a:srgbClr val="3366FF"/>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it-IT"/>
        </a:p>
      </xdr:txBody>
    </xdr:sp>
    <xdr:clientData/>
  </xdr:twoCellAnchor>
  <xdr:twoCellAnchor>
    <xdr:from>
      <xdr:col>1</xdr:col>
      <xdr:colOff>190500</xdr:colOff>
      <xdr:row>20</xdr:row>
      <xdr:rowOff>114300</xdr:rowOff>
    </xdr:from>
    <xdr:to>
      <xdr:col>1</xdr:col>
      <xdr:colOff>965200</xdr:colOff>
      <xdr:row>20</xdr:row>
      <xdr:rowOff>114300</xdr:rowOff>
    </xdr:to>
    <xdr:sp macro="" textlink="">
      <xdr:nvSpPr>
        <xdr:cNvPr id="21098" name="Line 20">
          <a:extLst>
            <a:ext uri="{FF2B5EF4-FFF2-40B4-BE49-F238E27FC236}">
              <a16:creationId xmlns:a16="http://schemas.microsoft.com/office/drawing/2014/main" id="{00000000-0008-0000-0800-00006A520000}"/>
            </a:ext>
          </a:extLst>
        </xdr:cNvPr>
        <xdr:cNvSpPr>
          <a:spLocks noChangeShapeType="1"/>
        </xdr:cNvSpPr>
      </xdr:nvSpPr>
      <xdr:spPr bwMode="auto">
        <a:xfrm>
          <a:off x="3225800" y="3695700"/>
          <a:ext cx="774700" cy="0"/>
        </a:xfrm>
        <a:prstGeom prst="line">
          <a:avLst/>
        </a:prstGeom>
        <a:noFill/>
        <a:ln w="9525">
          <a:solidFill>
            <a:srgbClr val="3366FF"/>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it-IT"/>
        </a:p>
      </xdr:txBody>
    </xdr:sp>
    <xdr:clientData/>
  </xdr:twoCellAnchor>
  <xdr:twoCellAnchor>
    <xdr:from>
      <xdr:col>1</xdr:col>
      <xdr:colOff>190500</xdr:colOff>
      <xdr:row>15</xdr:row>
      <xdr:rowOff>127000</xdr:rowOff>
    </xdr:from>
    <xdr:to>
      <xdr:col>1</xdr:col>
      <xdr:colOff>965200</xdr:colOff>
      <xdr:row>15</xdr:row>
      <xdr:rowOff>127000</xdr:rowOff>
    </xdr:to>
    <xdr:sp macro="" textlink="">
      <xdr:nvSpPr>
        <xdr:cNvPr id="21099" name="Line 51">
          <a:extLst>
            <a:ext uri="{FF2B5EF4-FFF2-40B4-BE49-F238E27FC236}">
              <a16:creationId xmlns:a16="http://schemas.microsoft.com/office/drawing/2014/main" id="{00000000-0008-0000-0800-00006B520000}"/>
            </a:ext>
          </a:extLst>
        </xdr:cNvPr>
        <xdr:cNvSpPr>
          <a:spLocks noChangeShapeType="1"/>
        </xdr:cNvSpPr>
      </xdr:nvSpPr>
      <xdr:spPr bwMode="auto">
        <a:xfrm>
          <a:off x="3225800" y="2730500"/>
          <a:ext cx="774700" cy="0"/>
        </a:xfrm>
        <a:prstGeom prst="line">
          <a:avLst/>
        </a:prstGeom>
        <a:noFill/>
        <a:ln w="9525">
          <a:solidFill>
            <a:srgbClr val="3366FF"/>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it-IT"/>
        </a:p>
      </xdr:txBody>
    </xdr:sp>
    <xdr:clientData/>
  </xdr:twoCellAnchor>
  <xdr:twoCellAnchor>
    <xdr:from>
      <xdr:col>3</xdr:col>
      <xdr:colOff>38100</xdr:colOff>
      <xdr:row>0</xdr:row>
      <xdr:rowOff>0</xdr:rowOff>
    </xdr:from>
    <xdr:to>
      <xdr:col>3</xdr:col>
      <xdr:colOff>1193800</xdr:colOff>
      <xdr:row>0</xdr:row>
      <xdr:rowOff>0</xdr:rowOff>
    </xdr:to>
    <xdr:pic>
      <xdr:nvPicPr>
        <xdr:cNvPr id="21100" name="Picture 57" descr="Noi">
          <a:extLst>
            <a:ext uri="{FF2B5EF4-FFF2-40B4-BE49-F238E27FC236}">
              <a16:creationId xmlns:a16="http://schemas.microsoft.com/office/drawing/2014/main" id="{00000000-0008-0000-0800-00006C5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1000" y="0"/>
          <a:ext cx="1155700" cy="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12700</xdr:colOff>
      <xdr:row>43</xdr:row>
      <xdr:rowOff>76200</xdr:rowOff>
    </xdr:from>
    <xdr:to>
      <xdr:col>4</xdr:col>
      <xdr:colOff>0</xdr:colOff>
      <xdr:row>52</xdr:row>
      <xdr:rowOff>88900</xdr:rowOff>
    </xdr:to>
    <xdr:sp macro="" textlink="">
      <xdr:nvSpPr>
        <xdr:cNvPr id="3" name="CasellaDiTesto 2">
          <a:extLst>
            <a:ext uri="{FF2B5EF4-FFF2-40B4-BE49-F238E27FC236}">
              <a16:creationId xmlns:a16="http://schemas.microsoft.com/office/drawing/2014/main" id="{00000000-0008-0000-0800-000003000000}"/>
            </a:ext>
          </a:extLst>
        </xdr:cNvPr>
        <xdr:cNvSpPr txBox="1"/>
      </xdr:nvSpPr>
      <xdr:spPr>
        <a:xfrm>
          <a:off x="12700" y="7581900"/>
          <a:ext cx="6604000" cy="14986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t"/>
        <a:lstStyle/>
        <a:p>
          <a:r>
            <a:rPr lang="it-IT" sz="1800"/>
            <a:t>Le percentuali di calcolo per il versamento delle imposte sono diventate il giocattolo di tutti i governi che si succedono</a:t>
          </a:r>
          <a:r>
            <a:rPr lang="it-IT" sz="1800" baseline="0"/>
            <a:t> alla guida del Paese. Le fantasie dei politici raggiungono livelli impensabili di perversione, in un gara a fare di più e peggio di chi già ha fatto male. Parrebbe impossibile, invece ci riescono puntualmente.</a:t>
          </a:r>
          <a:endParaRPr lang="it-IT" sz="1800"/>
        </a:p>
      </xdr:txBody>
    </xdr:sp>
    <xdr:clientData/>
  </xdr:twoCellAnchor>
  <xdr:twoCellAnchor>
    <xdr:from>
      <xdr:col>0</xdr:col>
      <xdr:colOff>2</xdr:colOff>
      <xdr:row>22</xdr:row>
      <xdr:rowOff>0</xdr:rowOff>
    </xdr:from>
    <xdr:to>
      <xdr:col>3</xdr:col>
      <xdr:colOff>1155703</xdr:colOff>
      <xdr:row>45</xdr:row>
      <xdr:rowOff>152400</xdr:rowOff>
    </xdr:to>
    <xdr:sp macro="" textlink="">
      <xdr:nvSpPr>
        <xdr:cNvPr id="5" name="Per 4">
          <a:extLst>
            <a:ext uri="{FF2B5EF4-FFF2-40B4-BE49-F238E27FC236}">
              <a16:creationId xmlns:a16="http://schemas.microsoft.com/office/drawing/2014/main" id="{00000000-0008-0000-0800-000005000000}"/>
            </a:ext>
          </a:extLst>
        </xdr:cNvPr>
        <xdr:cNvSpPr/>
      </xdr:nvSpPr>
      <xdr:spPr bwMode="auto">
        <a:xfrm rot="16200000">
          <a:off x="1289053" y="2698749"/>
          <a:ext cx="4000500" cy="6578601"/>
        </a:xfrm>
        <a:prstGeom prst="mathMultiply">
          <a:avLst/>
        </a:prstGeom>
        <a:solidFill>
          <a:srgbClr val="FF121C">
            <a:alpha val="39000"/>
          </a:srgbClr>
        </a:solidFill>
        <a:ln>
          <a:headEnd type="none" w="med" len="med"/>
          <a:tailEnd type="none" w="med" len="med"/>
        </a:ln>
      </xdr:spPr>
      <xdr:style>
        <a:lnRef idx="3">
          <a:schemeClr val="lt1"/>
        </a:lnRef>
        <a:fillRef idx="1">
          <a:schemeClr val="accent2"/>
        </a:fillRef>
        <a:effectRef idx="1">
          <a:schemeClr val="accent2"/>
        </a:effectRef>
        <a:fontRef idx="minor">
          <a:schemeClr val="lt1"/>
        </a:fontRef>
      </xdr:style>
      <xdr:txBody>
        <a:bodyPr vertOverflow="clip" horzOverflow="clip" wrap="square" lIns="18288" tIns="0" rIns="0" bIns="0" rtlCol="0" anchor="t" upright="1"/>
        <a:lstStyle/>
        <a:p>
          <a:endParaRPr lang="it-IT"/>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27</xdr:col>
      <xdr:colOff>0</xdr:colOff>
      <xdr:row>2</xdr:row>
      <xdr:rowOff>152400</xdr:rowOff>
    </xdr:from>
    <xdr:to>
      <xdr:col>27</xdr:col>
      <xdr:colOff>88900</xdr:colOff>
      <xdr:row>3</xdr:row>
      <xdr:rowOff>25400</xdr:rowOff>
    </xdr:to>
    <xdr:sp macro="" textlink="">
      <xdr:nvSpPr>
        <xdr:cNvPr id="9651" name="Text Box 34">
          <a:extLst>
            <a:ext uri="{FF2B5EF4-FFF2-40B4-BE49-F238E27FC236}">
              <a16:creationId xmlns:a16="http://schemas.microsoft.com/office/drawing/2014/main" id="{00000000-0008-0000-0900-0000B3250000}"/>
            </a:ext>
          </a:extLst>
        </xdr:cNvPr>
        <xdr:cNvSpPr txBox="1">
          <a:spLocks noChangeArrowheads="1"/>
        </xdr:cNvSpPr>
      </xdr:nvSpPr>
      <xdr:spPr bwMode="auto">
        <a:xfrm>
          <a:off x="12750800" y="787400"/>
          <a:ext cx="889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rtlCol="0"/>
        <a:lstStyle/>
        <a:p>
          <a:pPr algn="ctr"/>
          <a:endParaRPr lang="it-IT"/>
        </a:p>
      </xdr:txBody>
    </xdr:sp>
    <xdr:clientData/>
  </xdr:twoCellAnchor>
  <xdr:twoCellAnchor editAs="oneCell">
    <xdr:from>
      <xdr:col>9</xdr:col>
      <xdr:colOff>0</xdr:colOff>
      <xdr:row>25</xdr:row>
      <xdr:rowOff>152400</xdr:rowOff>
    </xdr:from>
    <xdr:to>
      <xdr:col>9</xdr:col>
      <xdr:colOff>88900</xdr:colOff>
      <xdr:row>26</xdr:row>
      <xdr:rowOff>12700</xdr:rowOff>
    </xdr:to>
    <xdr:sp macro="" textlink="">
      <xdr:nvSpPr>
        <xdr:cNvPr id="9652" name="Text Box 34">
          <a:extLst>
            <a:ext uri="{FF2B5EF4-FFF2-40B4-BE49-F238E27FC236}">
              <a16:creationId xmlns:a16="http://schemas.microsoft.com/office/drawing/2014/main" id="{00000000-0008-0000-0900-0000B4250000}"/>
            </a:ext>
          </a:extLst>
        </xdr:cNvPr>
        <xdr:cNvSpPr txBox="1">
          <a:spLocks noChangeArrowheads="1"/>
        </xdr:cNvSpPr>
      </xdr:nvSpPr>
      <xdr:spPr bwMode="auto">
        <a:xfrm>
          <a:off x="5067300" y="7429500"/>
          <a:ext cx="88900" cy="12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rtlCol="0"/>
        <a:lstStyle/>
        <a:p>
          <a:pPr algn="ctr"/>
          <a:endParaRPr lang="it-IT"/>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66FF"/>
    <pageSetUpPr fitToPage="1"/>
  </sheetPr>
  <dimension ref="A1:C67"/>
  <sheetViews>
    <sheetView showGridLines="0" tabSelected="1" zoomScale="150" zoomScaleNormal="150" zoomScalePageLayoutView="150" workbookViewId="0">
      <selection activeCell="C1" sqref="C1"/>
    </sheetView>
  </sheetViews>
  <sheetFormatPr baseColWidth="10" defaultColWidth="9.1640625" defaultRowHeight="16"/>
  <cols>
    <col min="1" max="1" width="17.1640625" style="70" customWidth="1"/>
    <col min="2" max="2" width="9.5" style="54" customWidth="1"/>
    <col min="3" max="3" width="85.5" style="69" customWidth="1"/>
    <col min="4" max="16384" width="9.1640625" style="69"/>
  </cols>
  <sheetData>
    <row r="1" spans="1:3" ht="15.75" customHeight="1">
      <c r="A1" s="415"/>
      <c r="B1" s="406" t="s">
        <v>125</v>
      </c>
      <c r="C1" s="407" t="s">
        <v>299</v>
      </c>
    </row>
    <row r="2" spans="1:3" ht="17">
      <c r="A2" s="416"/>
      <c r="B2" s="437">
        <v>2019</v>
      </c>
      <c r="C2" s="408" t="s">
        <v>126</v>
      </c>
    </row>
    <row r="3" spans="1:3" ht="15.75" customHeight="1">
      <c r="A3" s="416"/>
      <c r="B3" s="437"/>
      <c r="C3" s="408" t="s">
        <v>118</v>
      </c>
    </row>
    <row r="4" spans="1:3" ht="15.75" customHeight="1">
      <c r="A4" s="417"/>
      <c r="B4" s="438"/>
      <c r="C4" s="408">
        <v>12345678901</v>
      </c>
    </row>
    <row r="5" spans="1:3" s="96" customFormat="1" ht="23.25" customHeight="1">
      <c r="A5" s="420" t="s">
        <v>69</v>
      </c>
      <c r="B5" s="421"/>
      <c r="C5" s="422"/>
    </row>
    <row r="6" spans="1:3" s="154" customFormat="1" ht="11" customHeight="1">
      <c r="A6" s="409"/>
      <c r="B6" s="423" t="s">
        <v>232</v>
      </c>
      <c r="C6" s="424"/>
    </row>
    <row r="7" spans="1:3" s="154" customFormat="1" ht="37" customHeight="1">
      <c r="A7" s="410"/>
      <c r="B7" s="425" t="s">
        <v>301</v>
      </c>
      <c r="C7" s="426"/>
    </row>
    <row r="8" spans="1:3" s="154" customFormat="1" ht="23" customHeight="1">
      <c r="A8" s="410"/>
      <c r="B8" s="425" t="s">
        <v>300</v>
      </c>
      <c r="C8" s="426"/>
    </row>
    <row r="9" spans="1:3" s="154" customFormat="1" ht="11" customHeight="1">
      <c r="A9" s="411"/>
      <c r="B9" s="425" t="s">
        <v>233</v>
      </c>
      <c r="C9" s="426"/>
    </row>
    <row r="10" spans="1:3" s="154" customFormat="1" ht="11" customHeight="1">
      <c r="A10" s="410"/>
      <c r="B10" s="425" t="s">
        <v>234</v>
      </c>
      <c r="C10" s="426"/>
    </row>
    <row r="11" spans="1:3" s="154" customFormat="1" ht="11" customHeight="1">
      <c r="A11" s="410"/>
      <c r="B11" s="425" t="s">
        <v>235</v>
      </c>
      <c r="C11" s="426"/>
    </row>
    <row r="12" spans="1:3" s="154" customFormat="1" ht="11" customHeight="1">
      <c r="A12" s="410"/>
      <c r="B12" s="425" t="s">
        <v>112</v>
      </c>
      <c r="C12" s="426"/>
    </row>
    <row r="13" spans="1:3" s="154" customFormat="1" ht="11" customHeight="1">
      <c r="A13" s="410"/>
      <c r="B13" s="425" t="s">
        <v>113</v>
      </c>
      <c r="C13" s="426"/>
    </row>
    <row r="14" spans="1:3" s="153" customFormat="1" ht="15" customHeight="1">
      <c r="A14" s="159" t="s">
        <v>48</v>
      </c>
      <c r="B14" s="430" t="s">
        <v>49</v>
      </c>
      <c r="C14" s="431"/>
    </row>
    <row r="15" spans="1:3" s="157" customFormat="1" ht="11" customHeight="1">
      <c r="A15" s="427" t="s">
        <v>46</v>
      </c>
      <c r="B15" s="418" t="s">
        <v>238</v>
      </c>
      <c r="C15" s="419"/>
    </row>
    <row r="16" spans="1:3" s="157" customFormat="1" ht="11" customHeight="1">
      <c r="A16" s="428"/>
      <c r="B16" s="425" t="s">
        <v>239</v>
      </c>
      <c r="C16" s="432"/>
    </row>
    <row r="17" spans="1:3" s="317" customFormat="1" ht="11" customHeight="1">
      <c r="A17" s="428"/>
      <c r="B17" s="425" t="s">
        <v>236</v>
      </c>
      <c r="C17" s="432"/>
    </row>
    <row r="18" spans="1:3" s="317" customFormat="1" ht="11" customHeight="1">
      <c r="A18" s="429"/>
      <c r="B18" s="433" t="s">
        <v>237</v>
      </c>
      <c r="C18" s="434"/>
    </row>
    <row r="19" spans="1:3" s="157" customFormat="1" ht="11" customHeight="1">
      <c r="A19" s="427" t="s">
        <v>146</v>
      </c>
      <c r="B19" s="418" t="s">
        <v>247</v>
      </c>
      <c r="C19" s="419"/>
    </row>
    <row r="20" spans="1:3" s="157" customFormat="1" ht="11" customHeight="1">
      <c r="A20" s="428"/>
      <c r="B20" s="425" t="s">
        <v>246</v>
      </c>
      <c r="C20" s="432"/>
    </row>
    <row r="21" spans="1:3" s="157" customFormat="1" ht="11" customHeight="1">
      <c r="A21" s="428"/>
      <c r="B21" s="425" t="s">
        <v>244</v>
      </c>
      <c r="C21" s="432"/>
    </row>
    <row r="22" spans="1:3" s="157" customFormat="1" ht="11" customHeight="1">
      <c r="A22" s="428"/>
      <c r="B22" s="425" t="s">
        <v>245</v>
      </c>
      <c r="C22" s="432"/>
    </row>
    <row r="23" spans="1:3" s="157" customFormat="1" ht="11" customHeight="1">
      <c r="A23" s="428"/>
      <c r="B23" s="425" t="s">
        <v>243</v>
      </c>
      <c r="C23" s="432"/>
    </row>
    <row r="24" spans="1:3" s="157" customFormat="1" ht="11" customHeight="1">
      <c r="A24" s="428"/>
      <c r="B24" s="435" t="s">
        <v>242</v>
      </c>
      <c r="C24" s="436"/>
    </row>
    <row r="25" spans="1:3" s="157" customFormat="1" ht="11" customHeight="1">
      <c r="A25" s="428"/>
      <c r="B25" s="425" t="s">
        <v>241</v>
      </c>
      <c r="C25" s="432"/>
    </row>
    <row r="26" spans="1:3" s="157" customFormat="1" ht="11" customHeight="1">
      <c r="A26" s="429"/>
      <c r="B26" s="433" t="s">
        <v>240</v>
      </c>
      <c r="C26" s="434"/>
    </row>
    <row r="27" spans="1:3" s="157" customFormat="1" ht="11" customHeight="1">
      <c r="A27" s="427" t="s">
        <v>174</v>
      </c>
      <c r="B27" s="418" t="s">
        <v>248</v>
      </c>
      <c r="C27" s="446"/>
    </row>
    <row r="28" spans="1:3" s="158" customFormat="1" ht="11" customHeight="1">
      <c r="A28" s="429"/>
      <c r="B28" s="433" t="s">
        <v>249</v>
      </c>
      <c r="C28" s="445"/>
    </row>
    <row r="29" spans="1:3" s="158" customFormat="1" ht="11" customHeight="1">
      <c r="A29" s="427" t="s">
        <v>271</v>
      </c>
      <c r="B29" s="418" t="s">
        <v>251</v>
      </c>
      <c r="C29" s="419"/>
    </row>
    <row r="30" spans="1:3" s="158" customFormat="1" ht="11" customHeight="1">
      <c r="A30" s="428"/>
      <c r="B30" s="425" t="s">
        <v>250</v>
      </c>
      <c r="C30" s="432"/>
    </row>
    <row r="31" spans="1:3" s="158" customFormat="1" ht="11" customHeight="1">
      <c r="A31" s="428"/>
      <c r="B31" s="425" t="s">
        <v>270</v>
      </c>
      <c r="C31" s="432"/>
    </row>
    <row r="32" spans="1:3" s="158" customFormat="1" ht="11" customHeight="1">
      <c r="A32" s="428"/>
      <c r="B32" s="425" t="s">
        <v>273</v>
      </c>
      <c r="C32" s="432"/>
    </row>
    <row r="33" spans="1:3" s="158" customFormat="1" ht="11" customHeight="1">
      <c r="A33" s="429"/>
      <c r="B33" s="425" t="s">
        <v>274</v>
      </c>
      <c r="C33" s="432"/>
    </row>
    <row r="34" spans="1:3" s="154" customFormat="1" ht="11" customHeight="1">
      <c r="A34" s="427" t="s">
        <v>52</v>
      </c>
      <c r="B34" s="418" t="s">
        <v>275</v>
      </c>
      <c r="C34" s="419"/>
    </row>
    <row r="35" spans="1:3" s="154" customFormat="1" ht="11" customHeight="1">
      <c r="A35" s="428"/>
      <c r="B35" s="425" t="s">
        <v>272</v>
      </c>
      <c r="C35" s="432"/>
    </row>
    <row r="36" spans="1:3" s="154" customFormat="1" ht="11" customHeight="1">
      <c r="A36" s="429"/>
      <c r="B36" s="433" t="s">
        <v>252</v>
      </c>
      <c r="C36" s="434"/>
    </row>
    <row r="37" spans="1:3" s="154" customFormat="1" ht="12" customHeight="1">
      <c r="A37" s="427" t="s">
        <v>176</v>
      </c>
      <c r="B37" s="441" t="s">
        <v>267</v>
      </c>
      <c r="C37" s="442"/>
    </row>
    <row r="38" spans="1:3" s="154" customFormat="1" ht="12" customHeight="1">
      <c r="A38" s="428"/>
      <c r="B38" s="444" t="s">
        <v>268</v>
      </c>
      <c r="C38" s="432"/>
    </row>
    <row r="39" spans="1:3" s="154" customFormat="1" ht="35" customHeight="1">
      <c r="A39" s="428"/>
      <c r="B39" s="444" t="s">
        <v>302</v>
      </c>
      <c r="C39" s="432"/>
    </row>
    <row r="40" spans="1:3" s="154" customFormat="1" ht="11" customHeight="1">
      <c r="A40" s="429"/>
      <c r="B40" s="443" t="s">
        <v>269</v>
      </c>
      <c r="C40" s="434"/>
    </row>
    <row r="41" spans="1:3" s="154" customFormat="1" ht="11" customHeight="1">
      <c r="A41" s="427" t="s">
        <v>47</v>
      </c>
      <c r="B41" s="418" t="s">
        <v>255</v>
      </c>
      <c r="C41" s="419"/>
    </row>
    <row r="42" spans="1:3" s="154" customFormat="1" ht="11" customHeight="1">
      <c r="A42" s="428"/>
      <c r="B42" s="425" t="s">
        <v>254</v>
      </c>
      <c r="C42" s="432"/>
    </row>
    <row r="43" spans="1:3" s="154" customFormat="1" ht="11" customHeight="1">
      <c r="A43" s="429"/>
      <c r="B43" s="433" t="s">
        <v>253</v>
      </c>
      <c r="C43" s="434"/>
    </row>
    <row r="44" spans="1:3" s="154" customFormat="1" ht="11" customHeight="1">
      <c r="A44" s="427" t="s">
        <v>185</v>
      </c>
      <c r="B44" s="418" t="s">
        <v>257</v>
      </c>
      <c r="C44" s="419"/>
    </row>
    <row r="45" spans="1:3" s="154" customFormat="1" ht="11" customHeight="1">
      <c r="A45" s="429"/>
      <c r="B45" s="433" t="s">
        <v>256</v>
      </c>
      <c r="C45" s="434"/>
    </row>
    <row r="46" spans="1:3" s="154" customFormat="1" ht="11" customHeight="1">
      <c r="A46" s="427" t="s">
        <v>133</v>
      </c>
      <c r="B46" s="418" t="s">
        <v>259</v>
      </c>
      <c r="C46" s="419"/>
    </row>
    <row r="47" spans="1:3" s="154" customFormat="1" ht="11" customHeight="1">
      <c r="A47" s="429"/>
      <c r="B47" s="433" t="s">
        <v>258</v>
      </c>
      <c r="C47" s="434"/>
    </row>
    <row r="48" spans="1:3" s="154" customFormat="1" ht="11" customHeight="1">
      <c r="A48" s="427" t="s">
        <v>175</v>
      </c>
      <c r="B48" s="418" t="s">
        <v>260</v>
      </c>
      <c r="C48" s="419"/>
    </row>
    <row r="49" spans="1:3" s="154" customFormat="1" ht="11" customHeight="1">
      <c r="A49" s="428"/>
      <c r="B49" s="425" t="s">
        <v>261</v>
      </c>
      <c r="C49" s="432"/>
    </row>
    <row r="50" spans="1:3" s="154" customFormat="1" ht="11" customHeight="1">
      <c r="A50" s="428"/>
      <c r="B50" s="425" t="s">
        <v>262</v>
      </c>
      <c r="C50" s="432"/>
    </row>
    <row r="51" spans="1:3" s="153" customFormat="1" ht="11" customHeight="1">
      <c r="A51" s="427" t="s">
        <v>87</v>
      </c>
      <c r="B51" s="449" t="s">
        <v>263</v>
      </c>
      <c r="C51" s="450"/>
    </row>
    <row r="52" spans="1:3" s="153" customFormat="1" ht="11" customHeight="1">
      <c r="A52" s="447"/>
      <c r="B52" s="439" t="s">
        <v>264</v>
      </c>
      <c r="C52" s="440"/>
    </row>
    <row r="53" spans="1:3" s="153" customFormat="1" ht="11" customHeight="1">
      <c r="A53" s="447"/>
      <c r="B53" s="439" t="s">
        <v>230</v>
      </c>
      <c r="C53" s="440"/>
    </row>
    <row r="54" spans="1:3" s="153" customFormat="1" ht="11" customHeight="1">
      <c r="A54" s="447"/>
      <c r="B54" s="439" t="s">
        <v>265</v>
      </c>
      <c r="C54" s="440"/>
    </row>
    <row r="55" spans="1:3" s="153" customFormat="1" ht="11" customHeight="1">
      <c r="A55" s="448"/>
      <c r="B55" s="453" t="s">
        <v>266</v>
      </c>
      <c r="C55" s="454"/>
    </row>
    <row r="56" spans="1:3" s="153" customFormat="1">
      <c r="A56" s="155"/>
      <c r="B56" s="451"/>
      <c r="C56" s="452"/>
    </row>
    <row r="57" spans="1:3" s="153" customFormat="1">
      <c r="A57" s="155"/>
      <c r="B57" s="156"/>
    </row>
    <row r="58" spans="1:3" s="153" customFormat="1">
      <c r="A58" s="155"/>
      <c r="B58" s="156"/>
    </row>
    <row r="59" spans="1:3" s="153" customFormat="1">
      <c r="A59" s="155"/>
      <c r="B59" s="156"/>
    </row>
    <row r="60" spans="1:3" s="153" customFormat="1">
      <c r="A60" s="155"/>
      <c r="B60" s="156"/>
    </row>
    <row r="61" spans="1:3" s="153" customFormat="1">
      <c r="A61" s="155"/>
      <c r="B61" s="156"/>
    </row>
    <row r="62" spans="1:3" s="153" customFormat="1">
      <c r="A62" s="155"/>
      <c r="B62" s="156"/>
    </row>
    <row r="63" spans="1:3" s="153" customFormat="1">
      <c r="A63" s="155"/>
      <c r="B63" s="156"/>
    </row>
    <row r="64" spans="1:3" s="153" customFormat="1">
      <c r="A64" s="155"/>
      <c r="B64" s="156"/>
    </row>
    <row r="65" spans="1:2" s="153" customFormat="1">
      <c r="A65" s="155"/>
      <c r="B65" s="156"/>
    </row>
    <row r="66" spans="1:2" s="153" customFormat="1">
      <c r="A66" s="155"/>
      <c r="B66" s="156"/>
    </row>
    <row r="67" spans="1:2" s="153" customFormat="1">
      <c r="A67" s="155"/>
      <c r="B67" s="156"/>
    </row>
  </sheetData>
  <sheetProtection password="CCA0" sheet="1" objects="1" scenarios="1" selectLockedCells="1"/>
  <mergeCells count="65">
    <mergeCell ref="B56:C56"/>
    <mergeCell ref="B54:C54"/>
    <mergeCell ref="B11:C11"/>
    <mergeCell ref="B12:C12"/>
    <mergeCell ref="B13:C13"/>
    <mergeCell ref="B50:C50"/>
    <mergeCell ref="B48:C48"/>
    <mergeCell ref="B42:C42"/>
    <mergeCell ref="B55:C55"/>
    <mergeCell ref="B30:C30"/>
    <mergeCell ref="B31:C31"/>
    <mergeCell ref="B32:C32"/>
    <mergeCell ref="B33:C33"/>
    <mergeCell ref="B20:C20"/>
    <mergeCell ref="A51:A55"/>
    <mergeCell ref="A48:A50"/>
    <mergeCell ref="B51:C51"/>
    <mergeCell ref="B52:C52"/>
    <mergeCell ref="B39:C39"/>
    <mergeCell ref="B44:C44"/>
    <mergeCell ref="B46:C46"/>
    <mergeCell ref="B43:C43"/>
    <mergeCell ref="B41:C41"/>
    <mergeCell ref="A41:A43"/>
    <mergeCell ref="B45:C45"/>
    <mergeCell ref="B47:C47"/>
    <mergeCell ref="A44:A45"/>
    <mergeCell ref="A46:A47"/>
    <mergeCell ref="B49:C49"/>
    <mergeCell ref="B53:C53"/>
    <mergeCell ref="B17:C17"/>
    <mergeCell ref="A29:A33"/>
    <mergeCell ref="A34:A36"/>
    <mergeCell ref="A37:A40"/>
    <mergeCell ref="B34:C34"/>
    <mergeCell ref="A19:A26"/>
    <mergeCell ref="B36:C36"/>
    <mergeCell ref="B35:C35"/>
    <mergeCell ref="B37:C37"/>
    <mergeCell ref="B40:C40"/>
    <mergeCell ref="B38:C38"/>
    <mergeCell ref="B29:C29"/>
    <mergeCell ref="B28:C28"/>
    <mergeCell ref="B27:C27"/>
    <mergeCell ref="A27:A28"/>
    <mergeCell ref="B26:C26"/>
    <mergeCell ref="B22:C22"/>
    <mergeCell ref="B23:C23"/>
    <mergeCell ref="B24:C24"/>
    <mergeCell ref="B2:B4"/>
    <mergeCell ref="B19:C19"/>
    <mergeCell ref="B25:C25"/>
    <mergeCell ref="B21:C21"/>
    <mergeCell ref="A1:A4"/>
    <mergeCell ref="B15:C15"/>
    <mergeCell ref="A5:C5"/>
    <mergeCell ref="B6:C6"/>
    <mergeCell ref="B7:C7"/>
    <mergeCell ref="A15:A18"/>
    <mergeCell ref="B8:C8"/>
    <mergeCell ref="B9:C9"/>
    <mergeCell ref="B10:C10"/>
    <mergeCell ref="B14:C14"/>
    <mergeCell ref="B16:C16"/>
    <mergeCell ref="B18:C18"/>
  </mergeCells>
  <phoneticPr fontId="0" type="noConversion"/>
  <printOptions horizontalCentered="1" verticalCentered="1"/>
  <pageMargins left="0.13" right="0.12000000000000001" top="0.55000000000000004" bottom="0.56000000000000005" header="0.12000000000000001" footer="0.51"/>
  <pageSetup paperSize="9" scale="82" orientation="portrait" horizontalDpi="4294967292" verticalDpi="4294967292"/>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21"/>
  <sheetViews>
    <sheetView showGridLines="0" workbookViewId="0">
      <selection activeCell="D8" sqref="D8"/>
    </sheetView>
  </sheetViews>
  <sheetFormatPr baseColWidth="10" defaultColWidth="9.1640625" defaultRowHeight="13"/>
  <cols>
    <col min="1" max="1" width="1.83203125" style="43" customWidth="1"/>
    <col min="2" max="2" width="25.5" style="43" customWidth="1"/>
    <col min="3" max="3" width="9.33203125" style="43" customWidth="1"/>
    <col min="4" max="4" width="18.1640625" style="43" customWidth="1"/>
    <col min="5" max="5" width="3.6640625" style="43" customWidth="1"/>
    <col min="6" max="8" width="1.83203125" style="43" customWidth="1"/>
    <col min="9" max="9" width="2.5" style="43" customWidth="1"/>
    <col min="10" max="10" width="11.33203125" style="43" customWidth="1"/>
    <col min="11" max="11" width="4.5" style="43" customWidth="1"/>
    <col min="12" max="12" width="13.5" style="43" customWidth="1"/>
    <col min="13" max="15" width="1.83203125" style="43" customWidth="1"/>
    <col min="16" max="16" width="11.33203125" style="43" customWidth="1"/>
    <col min="17" max="17" width="4.5" style="43" customWidth="1"/>
    <col min="18" max="18" width="11.33203125" style="43" customWidth="1"/>
    <col min="19" max="21" width="1.83203125" style="43" customWidth="1"/>
    <col min="22" max="22" width="11.33203125" style="43" customWidth="1"/>
    <col min="23" max="23" width="4.5" style="43" customWidth="1"/>
    <col min="24" max="24" width="11.33203125" style="43" customWidth="1"/>
    <col min="25" max="25" width="2.5" style="43" customWidth="1"/>
    <col min="26" max="27" width="1.83203125" style="43" customWidth="1"/>
    <col min="28" max="16384" width="9.1640625" style="43"/>
  </cols>
  <sheetData>
    <row r="1" spans="1:29" ht="25" customHeight="1">
      <c r="A1" s="324"/>
      <c r="B1" s="324"/>
      <c r="C1" s="324"/>
      <c r="D1" s="324"/>
      <c r="E1" s="324"/>
      <c r="F1" s="324"/>
      <c r="G1" s="51"/>
      <c r="H1" s="324"/>
      <c r="I1" s="324"/>
      <c r="J1" s="324"/>
      <c r="K1" s="324"/>
      <c r="L1" s="324"/>
      <c r="M1" s="324"/>
      <c r="N1" s="324"/>
      <c r="O1" s="324"/>
      <c r="P1" s="324"/>
      <c r="Q1" s="324"/>
      <c r="R1" s="324"/>
      <c r="S1" s="324"/>
      <c r="T1" s="324"/>
      <c r="U1" s="324"/>
      <c r="V1" s="324"/>
      <c r="W1" s="324"/>
      <c r="X1" s="324"/>
      <c r="Y1" s="324"/>
      <c r="Z1" s="324"/>
    </row>
    <row r="2" spans="1:29" ht="25" customHeight="1">
      <c r="A2" s="325"/>
      <c r="B2" s="326" t="s">
        <v>279</v>
      </c>
      <c r="C2" s="327"/>
      <c r="D2" s="327"/>
      <c r="E2" s="327"/>
      <c r="F2" s="325"/>
      <c r="G2" s="328"/>
      <c r="H2" s="325"/>
      <c r="I2" s="329"/>
      <c r="J2" s="330" t="s">
        <v>279</v>
      </c>
      <c r="K2" s="330"/>
      <c r="L2" s="329"/>
      <c r="M2" s="329"/>
      <c r="N2" s="325"/>
      <c r="O2" s="331"/>
      <c r="P2" s="332" t="s">
        <v>279</v>
      </c>
      <c r="Q2" s="332"/>
      <c r="R2" s="331"/>
      <c r="S2" s="331"/>
      <c r="T2" s="325"/>
      <c r="U2" s="333"/>
      <c r="V2" s="334" t="s">
        <v>279</v>
      </c>
      <c r="W2" s="334"/>
      <c r="X2" s="333"/>
      <c r="Y2" s="333"/>
      <c r="Z2" s="325"/>
      <c r="AA2" s="335"/>
      <c r="AC2" s="316" t="s">
        <v>228</v>
      </c>
    </row>
    <row r="3" spans="1:29" ht="25" customHeight="1" thickBot="1">
      <c r="A3" s="324"/>
      <c r="B3" s="326" t="s">
        <v>280</v>
      </c>
      <c r="C3" s="326"/>
      <c r="D3" s="336"/>
      <c r="E3" s="336"/>
      <c r="F3" s="337"/>
      <c r="G3" s="338"/>
      <c r="H3" s="337"/>
      <c r="I3" s="339"/>
      <c r="J3" s="330" t="s">
        <v>281</v>
      </c>
      <c r="K3" s="330"/>
      <c r="L3" s="340"/>
      <c r="M3" s="340"/>
      <c r="N3" s="324"/>
      <c r="O3" s="341"/>
      <c r="P3" s="332" t="s">
        <v>282</v>
      </c>
      <c r="Q3" s="332"/>
      <c r="R3" s="341"/>
      <c r="S3" s="341"/>
      <c r="T3" s="324"/>
      <c r="U3" s="342"/>
      <c r="V3" s="334" t="s">
        <v>283</v>
      </c>
      <c r="W3" s="334"/>
      <c r="X3" s="342"/>
      <c r="Y3" s="342"/>
      <c r="Z3" s="324"/>
      <c r="AC3" s="316" t="s">
        <v>229</v>
      </c>
    </row>
    <row r="4" spans="1:29" ht="25" customHeight="1" thickTop="1">
      <c r="A4" s="324"/>
      <c r="B4" s="343"/>
      <c r="C4" s="343"/>
      <c r="D4" s="343"/>
      <c r="E4" s="344"/>
      <c r="F4" s="345"/>
      <c r="G4" s="346"/>
      <c r="H4" s="345"/>
      <c r="I4" s="347"/>
      <c r="J4" s="616" t="s">
        <v>284</v>
      </c>
      <c r="K4" s="617"/>
      <c r="L4" s="618"/>
      <c r="M4" s="348"/>
      <c r="N4" s="349"/>
      <c r="O4" s="350"/>
      <c r="P4" s="622" t="s">
        <v>285</v>
      </c>
      <c r="Q4" s="623"/>
      <c r="R4" s="624"/>
      <c r="S4" s="350"/>
      <c r="T4" s="349"/>
      <c r="U4" s="351"/>
      <c r="V4" s="628" t="s">
        <v>298</v>
      </c>
      <c r="W4" s="629"/>
      <c r="X4" s="630"/>
      <c r="Y4" s="352"/>
      <c r="Z4" s="353"/>
      <c r="AA4" s="154"/>
      <c r="AC4" s="316" t="s">
        <v>230</v>
      </c>
    </row>
    <row r="5" spans="1:29" ht="25" customHeight="1" thickBot="1">
      <c r="A5" s="324"/>
      <c r="B5" s="344" t="s">
        <v>286</v>
      </c>
      <c r="C5" s="344"/>
      <c r="D5" s="405"/>
      <c r="E5" s="354" t="s">
        <v>287</v>
      </c>
      <c r="F5" s="345"/>
      <c r="G5" s="346"/>
      <c r="H5" s="345"/>
      <c r="I5" s="347"/>
      <c r="J5" s="619"/>
      <c r="K5" s="620"/>
      <c r="L5" s="621"/>
      <c r="M5" s="355"/>
      <c r="N5" s="356"/>
      <c r="O5" s="357"/>
      <c r="P5" s="625"/>
      <c r="Q5" s="626"/>
      <c r="R5" s="627"/>
      <c r="S5" s="357"/>
      <c r="T5" s="356"/>
      <c r="U5" s="358"/>
      <c r="V5" s="631"/>
      <c r="W5" s="632"/>
      <c r="X5" s="633"/>
      <c r="Y5" s="342"/>
      <c r="Z5" s="324"/>
      <c r="AC5" s="316" t="s">
        <v>278</v>
      </c>
    </row>
    <row r="6" spans="1:29" ht="25" customHeight="1" thickTop="1">
      <c r="A6" s="324"/>
      <c r="B6" s="344" t="s">
        <v>288</v>
      </c>
      <c r="C6" s="344"/>
      <c r="D6" s="405"/>
      <c r="E6" s="354" t="s">
        <v>287</v>
      </c>
      <c r="F6" s="345"/>
      <c r="G6" s="346"/>
      <c r="H6" s="345"/>
      <c r="I6" s="347"/>
      <c r="J6" s="359"/>
      <c r="K6" s="360"/>
      <c r="L6" s="361"/>
      <c r="M6" s="362"/>
      <c r="N6" s="363"/>
      <c r="O6" s="364"/>
      <c r="P6" s="365"/>
      <c r="Q6" s="366"/>
      <c r="R6" s="367"/>
      <c r="S6" s="364"/>
      <c r="T6" s="363"/>
      <c r="U6" s="368"/>
      <c r="V6" s="369"/>
      <c r="W6" s="370"/>
      <c r="X6" s="371"/>
      <c r="Y6" s="368"/>
      <c r="Z6" s="324"/>
      <c r="AC6" s="316" t="s">
        <v>231</v>
      </c>
    </row>
    <row r="7" spans="1:29" ht="25" customHeight="1">
      <c r="A7" s="324"/>
      <c r="B7" s="372"/>
      <c r="C7" s="373" t="s">
        <v>289</v>
      </c>
      <c r="D7" s="374">
        <f>D6-D5</f>
        <v>0</v>
      </c>
      <c r="E7" s="375"/>
      <c r="F7" s="345"/>
      <c r="G7" s="346"/>
      <c r="H7" s="345"/>
      <c r="I7" s="347"/>
      <c r="J7" s="359" t="s">
        <v>290</v>
      </c>
      <c r="K7" s="360">
        <v>0.3</v>
      </c>
      <c r="L7" s="361">
        <f>D8*K7</f>
        <v>0</v>
      </c>
      <c r="M7" s="340"/>
      <c r="N7" s="324"/>
      <c r="O7" s="341"/>
      <c r="P7" s="365" t="s">
        <v>290</v>
      </c>
      <c r="Q7" s="366">
        <v>0.3</v>
      </c>
      <c r="R7" s="367">
        <f>D8*Q7</f>
        <v>0</v>
      </c>
      <c r="S7" s="341"/>
      <c r="T7" s="324"/>
      <c r="U7" s="342"/>
      <c r="V7" s="369" t="s">
        <v>290</v>
      </c>
      <c r="W7" s="370">
        <v>0.3</v>
      </c>
      <c r="X7" s="371">
        <f>D8*W7</f>
        <v>0</v>
      </c>
      <c r="Y7" s="342"/>
      <c r="Z7" s="324"/>
    </row>
    <row r="8" spans="1:29" ht="25" customHeight="1">
      <c r="A8" s="324"/>
      <c r="B8" s="376" t="s">
        <v>291</v>
      </c>
      <c r="C8" s="344"/>
      <c r="D8" s="377"/>
      <c r="E8" s="354" t="s">
        <v>287</v>
      </c>
      <c r="F8" s="378"/>
      <c r="G8" s="379"/>
      <c r="H8" s="378"/>
      <c r="I8" s="634" t="s">
        <v>292</v>
      </c>
      <c r="J8" s="635"/>
      <c r="K8" s="635"/>
      <c r="L8" s="380" t="s">
        <v>293</v>
      </c>
      <c r="M8" s="381"/>
      <c r="N8" s="382"/>
      <c r="O8" s="383"/>
      <c r="P8" s="384" t="s">
        <v>292</v>
      </c>
      <c r="Q8" s="384"/>
      <c r="R8" s="385"/>
      <c r="S8" s="383"/>
      <c r="T8" s="382"/>
      <c r="U8" s="386"/>
      <c r="V8" s="387" t="s">
        <v>292</v>
      </c>
      <c r="W8" s="387"/>
      <c r="X8" s="388"/>
      <c r="Y8" s="386"/>
      <c r="Z8" s="324"/>
    </row>
    <row r="9" spans="1:29" ht="25" customHeight="1">
      <c r="A9" s="324"/>
      <c r="B9" s="344" t="s">
        <v>294</v>
      </c>
      <c r="C9" s="389">
        <v>2.5000000000000001E-2</v>
      </c>
      <c r="D9" s="390">
        <f>D8*C9</f>
        <v>0</v>
      </c>
      <c r="E9" s="336"/>
      <c r="F9" s="382"/>
      <c r="G9" s="391"/>
      <c r="H9" s="382"/>
      <c r="I9" s="381"/>
      <c r="J9" s="392">
        <f>IF(AND(D7&gt;=1,D7&lt;=14),0.2*D7,0)</f>
        <v>0</v>
      </c>
      <c r="K9" s="381"/>
      <c r="L9" s="393">
        <f>ROUND(D8*J9/100,2)</f>
        <v>0</v>
      </c>
      <c r="M9" s="381"/>
      <c r="N9" s="382"/>
      <c r="O9" s="383"/>
      <c r="P9" s="394">
        <v>0.03</v>
      </c>
      <c r="Q9" s="384"/>
      <c r="R9" s="395">
        <f>IF(AND(D7&gt;=15,D7&lt;=30),P9*D8,0)</f>
        <v>0</v>
      </c>
      <c r="S9" s="383"/>
      <c r="T9" s="382"/>
      <c r="U9" s="386"/>
      <c r="V9" s="396">
        <v>3.7499999999999999E-2</v>
      </c>
      <c r="W9" s="387"/>
      <c r="X9" s="395">
        <f>IF(D7&gt;=31,V9*D8,0)</f>
        <v>0</v>
      </c>
      <c r="Y9" s="386"/>
      <c r="Z9" s="324"/>
    </row>
    <row r="10" spans="1:29" ht="25" customHeight="1">
      <c r="A10" s="324"/>
      <c r="B10" s="376" t="s">
        <v>295</v>
      </c>
      <c r="C10" s="389"/>
      <c r="D10" s="397">
        <f>D9*D7/360</f>
        <v>0</v>
      </c>
      <c r="E10" s="336"/>
      <c r="F10" s="337"/>
      <c r="G10" s="338"/>
      <c r="H10" s="337"/>
      <c r="I10" s="339"/>
      <c r="J10" s="398"/>
      <c r="K10" s="398"/>
      <c r="L10" s="398"/>
      <c r="M10" s="340"/>
      <c r="N10" s="324"/>
      <c r="O10" s="341"/>
      <c r="P10" s="341"/>
      <c r="Q10" s="341"/>
      <c r="R10" s="341"/>
      <c r="S10" s="341"/>
      <c r="T10" s="324"/>
      <c r="U10" s="342"/>
      <c r="V10" s="342"/>
      <c r="W10" s="342"/>
      <c r="X10" s="342"/>
      <c r="Y10" s="342"/>
      <c r="Z10" s="324"/>
    </row>
    <row r="11" spans="1:29" ht="25" customHeight="1">
      <c r="A11" s="324"/>
      <c r="B11" s="344"/>
      <c r="C11" s="344"/>
      <c r="D11" s="399"/>
      <c r="E11" s="336"/>
      <c r="F11" s="337"/>
      <c r="G11" s="338"/>
      <c r="H11" s="337"/>
      <c r="I11" s="339"/>
      <c r="J11" s="636" t="s">
        <v>296</v>
      </c>
      <c r="K11" s="637"/>
      <c r="L11" s="340"/>
      <c r="M11" s="340"/>
      <c r="N11" s="324"/>
      <c r="O11" s="341"/>
      <c r="P11" s="638" t="s">
        <v>296</v>
      </c>
      <c r="Q11" s="639"/>
      <c r="R11" s="341"/>
      <c r="S11" s="341"/>
      <c r="T11" s="324"/>
      <c r="U11" s="342"/>
      <c r="V11" s="640" t="s">
        <v>296</v>
      </c>
      <c r="W11" s="641"/>
      <c r="X11" s="342"/>
      <c r="Y11" s="342"/>
      <c r="Z11" s="324"/>
    </row>
    <row r="12" spans="1:29" ht="25" customHeight="1">
      <c r="A12" s="324"/>
      <c r="B12" s="400" t="s">
        <v>297</v>
      </c>
      <c r="C12" s="344"/>
      <c r="D12" s="401">
        <f>D8+D10</f>
        <v>0</v>
      </c>
      <c r="E12" s="336"/>
      <c r="F12" s="337"/>
      <c r="G12" s="338"/>
      <c r="H12" s="337"/>
      <c r="I12" s="339"/>
      <c r="J12" s="637"/>
      <c r="K12" s="637"/>
      <c r="L12" s="402">
        <f>L9</f>
        <v>0</v>
      </c>
      <c r="M12" s="340"/>
      <c r="N12" s="324"/>
      <c r="O12" s="341"/>
      <c r="P12" s="639"/>
      <c r="Q12" s="639"/>
      <c r="R12" s="402">
        <f>R9</f>
        <v>0</v>
      </c>
      <c r="S12" s="341"/>
      <c r="T12" s="324"/>
      <c r="U12" s="342"/>
      <c r="V12" s="641"/>
      <c r="W12" s="641"/>
      <c r="X12" s="402">
        <f>X9</f>
        <v>0</v>
      </c>
      <c r="Y12" s="342"/>
      <c r="Z12" s="324"/>
    </row>
    <row r="13" spans="1:29" ht="25" customHeight="1">
      <c r="A13" s="324"/>
      <c r="B13" s="344"/>
      <c r="C13" s="344"/>
      <c r="D13" s="344"/>
      <c r="E13" s="336"/>
      <c r="F13" s="337"/>
      <c r="G13" s="338"/>
      <c r="H13" s="337"/>
      <c r="I13" s="339"/>
      <c r="J13" s="637"/>
      <c r="K13" s="637"/>
      <c r="L13" s="340"/>
      <c r="M13" s="340"/>
      <c r="N13" s="324"/>
      <c r="O13" s="341"/>
      <c r="P13" s="639"/>
      <c r="Q13" s="639"/>
      <c r="R13" s="341"/>
      <c r="S13" s="341"/>
      <c r="T13" s="324"/>
      <c r="U13" s="342"/>
      <c r="V13" s="641"/>
      <c r="W13" s="641"/>
      <c r="X13" s="342"/>
      <c r="Y13" s="342"/>
      <c r="Z13" s="324"/>
    </row>
    <row r="14" spans="1:29" ht="25" customHeight="1">
      <c r="A14" s="324"/>
      <c r="B14" s="345"/>
      <c r="C14" s="345"/>
      <c r="D14" s="345"/>
      <c r="E14" s="337"/>
      <c r="F14" s="337"/>
      <c r="G14" s="338"/>
      <c r="H14" s="337"/>
      <c r="I14" s="337"/>
      <c r="J14" s="324"/>
      <c r="K14" s="324"/>
      <c r="L14" s="324"/>
      <c r="M14" s="324"/>
      <c r="N14" s="324"/>
      <c r="O14" s="324"/>
      <c r="P14" s="324"/>
      <c r="Q14" s="324"/>
      <c r="R14" s="324"/>
      <c r="S14" s="324"/>
      <c r="T14" s="324"/>
      <c r="U14" s="324"/>
      <c r="V14" s="324"/>
      <c r="W14" s="324"/>
      <c r="X14" s="324"/>
      <c r="Y14" s="324"/>
      <c r="Z14" s="324"/>
    </row>
    <row r="15" spans="1:29" ht="25" customHeight="1">
      <c r="B15" s="403"/>
      <c r="C15" s="403"/>
      <c r="D15" s="403"/>
      <c r="E15" s="404"/>
      <c r="F15" s="404"/>
      <c r="G15" s="404"/>
      <c r="H15" s="404"/>
      <c r="I15" s="404"/>
    </row>
    <row r="16" spans="1:29" ht="25" customHeight="1">
      <c r="B16" s="403"/>
      <c r="C16" s="403"/>
      <c r="D16" s="403"/>
      <c r="E16" s="404"/>
      <c r="F16" s="404"/>
      <c r="G16" s="404"/>
      <c r="H16" s="404"/>
      <c r="I16" s="404"/>
    </row>
    <row r="17" spans="2:9" ht="25" customHeight="1">
      <c r="B17" s="403"/>
      <c r="C17" s="403"/>
      <c r="D17" s="403"/>
      <c r="E17" s="404"/>
      <c r="F17" s="404"/>
      <c r="G17" s="404"/>
      <c r="H17" s="404"/>
      <c r="I17" s="404"/>
    </row>
    <row r="18" spans="2:9" ht="25" customHeight="1">
      <c r="B18" s="403"/>
      <c r="C18" s="403"/>
      <c r="D18" s="403"/>
      <c r="E18" s="404"/>
      <c r="F18" s="404"/>
      <c r="G18" s="404"/>
      <c r="H18" s="404"/>
      <c r="I18" s="404"/>
    </row>
    <row r="19" spans="2:9" ht="25" customHeight="1">
      <c r="B19" s="403"/>
      <c r="C19" s="403"/>
      <c r="D19" s="403"/>
      <c r="E19" s="404"/>
      <c r="F19" s="404"/>
      <c r="G19" s="404"/>
      <c r="H19" s="404"/>
      <c r="I19" s="404"/>
    </row>
    <row r="20" spans="2:9" ht="25" customHeight="1">
      <c r="B20" s="403"/>
      <c r="C20" s="403"/>
      <c r="D20" s="403"/>
      <c r="E20" s="404"/>
      <c r="F20" s="404"/>
      <c r="G20" s="404"/>
      <c r="H20" s="404"/>
      <c r="I20" s="404"/>
    </row>
    <row r="21" spans="2:9" ht="25" customHeight="1">
      <c r="B21" s="403"/>
      <c r="C21" s="403"/>
      <c r="D21" s="403"/>
      <c r="E21" s="404"/>
      <c r="F21" s="404"/>
      <c r="G21" s="404"/>
      <c r="H21" s="404"/>
      <c r="I21" s="404"/>
    </row>
  </sheetData>
  <sheetProtection password="CCA0" sheet="1" objects="1" scenarios="1" selectLockedCells="1"/>
  <mergeCells count="7">
    <mergeCell ref="J4:L5"/>
    <mergeCell ref="P4:R5"/>
    <mergeCell ref="V4:X5"/>
    <mergeCell ref="I8:K8"/>
    <mergeCell ref="J11:K13"/>
    <mergeCell ref="P11:Q13"/>
    <mergeCell ref="V11:W13"/>
  </mergeCells>
  <phoneticPr fontId="0" type="noConversion"/>
  <printOptions horizontalCentered="1" verticalCentered="1"/>
  <pageMargins left="0.78740157480314965" right="0.78740157480314965" top="0.69" bottom="0.98425196850393704" header="0.51181102362204722" footer="0.51181102362204722"/>
  <pageSetup paperSize="9" orientation="landscape" horizontalDpi="4294967292" verticalDpi="4294967292"/>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228"/>
  <sheetViews>
    <sheetView showGridLines="0" zoomScale="128" zoomScaleNormal="128" zoomScalePageLayoutView="128" workbookViewId="0">
      <pane ySplit="5" topLeftCell="A6" activePane="bottomLeft" state="frozen"/>
      <selection pane="bottomLeft" activeCell="C99" sqref="C99"/>
    </sheetView>
  </sheetViews>
  <sheetFormatPr baseColWidth="10" defaultColWidth="9.1640625" defaultRowHeight="16"/>
  <cols>
    <col min="1" max="1" width="5" style="52" customWidth="1"/>
    <col min="2" max="2" width="65.83203125" style="53" customWidth="1"/>
    <col min="3" max="3" width="17.5" style="44" customWidth="1"/>
    <col min="4" max="4" width="4.83203125" style="44" customWidth="1"/>
    <col min="5" max="5" width="13" style="43" customWidth="1"/>
    <col min="6" max="6" width="4.5" style="43" customWidth="1"/>
    <col min="7" max="7" width="4" style="43" customWidth="1"/>
    <col min="8" max="8" width="12.83203125" style="43" customWidth="1"/>
    <col min="9" max="9" width="4.5" style="43" customWidth="1"/>
    <col min="10" max="10" width="12.83203125" style="43" customWidth="1"/>
    <col min="11" max="16384" width="9.1640625" style="44"/>
  </cols>
  <sheetData>
    <row r="1" spans="1:10" ht="15.75" customHeight="1">
      <c r="A1" s="471" t="str">
        <f>Note!C1</f>
        <v>Circolo NOI ……………</v>
      </c>
      <c r="B1" s="471"/>
      <c r="C1" s="480"/>
      <c r="D1" s="481"/>
      <c r="E1" s="474" t="s">
        <v>16</v>
      </c>
      <c r="F1" s="475"/>
      <c r="G1" s="470" t="s">
        <v>131</v>
      </c>
      <c r="H1" s="468" t="s">
        <v>36</v>
      </c>
      <c r="I1" s="468"/>
      <c r="J1" s="469" t="s">
        <v>132</v>
      </c>
    </row>
    <row r="2" spans="1:10" ht="15.75" customHeight="1">
      <c r="A2" s="471" t="str">
        <f>Note!C2</f>
        <v>Indirizzo del circolo (Via piazza e numero)</v>
      </c>
      <c r="B2" s="471"/>
      <c r="C2" s="480"/>
      <c r="D2" s="481"/>
      <c r="E2" s="476"/>
      <c r="F2" s="477"/>
      <c r="G2" s="470"/>
      <c r="H2" s="468"/>
      <c r="I2" s="468"/>
      <c r="J2" s="469"/>
    </row>
    <row r="3" spans="1:10" ht="15.75" customHeight="1">
      <c r="A3" s="472" t="str">
        <f>Note!C3</f>
        <v>Cap - Località e provincia</v>
      </c>
      <c r="B3" s="472"/>
      <c r="C3" s="480"/>
      <c r="D3" s="481"/>
      <c r="E3" s="478"/>
      <c r="F3" s="479"/>
      <c r="G3" s="470"/>
      <c r="H3" s="468"/>
      <c r="I3" s="468"/>
      <c r="J3" s="469"/>
    </row>
    <row r="4" spans="1:10" ht="22.5" customHeight="1">
      <c r="A4" s="473" t="s">
        <v>194</v>
      </c>
      <c r="B4" s="473"/>
      <c r="C4" s="482">
        <f>Note!B2</f>
        <v>2019</v>
      </c>
      <c r="D4" s="482"/>
      <c r="E4" s="120" t="s">
        <v>20</v>
      </c>
      <c r="F4" s="121" t="s">
        <v>68</v>
      </c>
      <c r="G4" s="470"/>
      <c r="H4" s="59" t="s">
        <v>20</v>
      </c>
      <c r="I4" s="59" t="s">
        <v>68</v>
      </c>
      <c r="J4" s="60" t="s">
        <v>20</v>
      </c>
    </row>
    <row r="5" spans="1:10">
      <c r="A5" s="456" t="s">
        <v>195</v>
      </c>
      <c r="B5" s="456"/>
      <c r="C5" s="482"/>
      <c r="D5" s="482"/>
      <c r="E5" s="483" t="s">
        <v>193</v>
      </c>
      <c r="F5" s="483"/>
      <c r="G5" s="483"/>
      <c r="H5" s="483"/>
      <c r="I5" s="483"/>
      <c r="J5" s="483"/>
    </row>
    <row r="6" spans="1:10" ht="20">
      <c r="A6" s="459" t="s">
        <v>99</v>
      </c>
      <c r="B6" s="459"/>
      <c r="C6" s="459"/>
      <c r="D6" s="68" t="s">
        <v>100</v>
      </c>
      <c r="E6" s="48"/>
      <c r="F6" s="48"/>
      <c r="G6" s="48"/>
      <c r="H6" s="48"/>
      <c r="I6" s="48"/>
      <c r="J6" s="48"/>
    </row>
    <row r="7" spans="1:10" ht="17" customHeight="1">
      <c r="A7" s="77">
        <v>1</v>
      </c>
      <c r="B7" s="282" t="s">
        <v>305</v>
      </c>
      <c r="C7" s="283"/>
      <c r="D7" s="455" t="s">
        <v>70</v>
      </c>
      <c r="E7" s="160"/>
      <c r="F7" s="62"/>
      <c r="G7" s="63"/>
      <c r="H7" s="74"/>
      <c r="I7" s="61"/>
      <c r="J7" s="74"/>
    </row>
    <row r="8" spans="1:10" ht="17" customHeight="1">
      <c r="A8" s="77">
        <v>2</v>
      </c>
      <c r="B8" s="49" t="s">
        <v>201</v>
      </c>
      <c r="C8" s="283"/>
      <c r="D8" s="455"/>
      <c r="E8" s="74"/>
      <c r="F8" s="62"/>
      <c r="G8" s="63"/>
      <c r="H8" s="74"/>
      <c r="I8" s="61"/>
      <c r="J8" s="74"/>
    </row>
    <row r="9" spans="1:10" ht="17" customHeight="1">
      <c r="A9" s="10">
        <v>3</v>
      </c>
      <c r="B9" s="49" t="s">
        <v>202</v>
      </c>
      <c r="C9" s="283"/>
      <c r="D9" s="455"/>
      <c r="E9" s="74"/>
      <c r="F9" s="61"/>
      <c r="G9" s="67"/>
      <c r="H9" s="74"/>
      <c r="I9" s="61"/>
      <c r="J9" s="74"/>
    </row>
    <row r="10" spans="1:10" ht="17" customHeight="1">
      <c r="A10" s="10">
        <v>4</v>
      </c>
      <c r="B10" s="49" t="s">
        <v>203</v>
      </c>
      <c r="C10" s="283"/>
      <c r="D10" s="455"/>
      <c r="E10" s="74"/>
      <c r="F10" s="62"/>
      <c r="G10" s="63"/>
      <c r="H10" s="74"/>
      <c r="I10" s="61"/>
      <c r="J10" s="286">
        <f>C10</f>
        <v>0</v>
      </c>
    </row>
    <row r="11" spans="1:10" ht="17" customHeight="1">
      <c r="A11" s="10">
        <v>5</v>
      </c>
      <c r="B11" s="49" t="s">
        <v>204</v>
      </c>
      <c r="C11" s="283"/>
      <c r="D11" s="455"/>
      <c r="E11" s="74"/>
      <c r="F11" s="61"/>
      <c r="G11" s="67"/>
      <c r="H11" s="285">
        <f>C11</f>
        <v>0</v>
      </c>
      <c r="I11" s="8">
        <v>0.16</v>
      </c>
      <c r="J11" s="74"/>
    </row>
    <row r="12" spans="1:10" ht="17" customHeight="1">
      <c r="A12" s="10">
        <v>6</v>
      </c>
      <c r="B12" s="50" t="s">
        <v>129</v>
      </c>
      <c r="C12" s="283"/>
      <c r="D12" s="455"/>
      <c r="E12" s="74"/>
      <c r="F12" s="65"/>
      <c r="G12" s="66"/>
      <c r="H12" s="74"/>
      <c r="I12" s="58">
        <v>0.08</v>
      </c>
      <c r="J12" s="74"/>
    </row>
    <row r="13" spans="1:10" ht="17" customHeight="1">
      <c r="A13" s="10">
        <v>7</v>
      </c>
      <c r="B13" s="49" t="s">
        <v>205</v>
      </c>
      <c r="C13" s="283"/>
      <c r="D13" s="455"/>
      <c r="E13" s="284">
        <f t="shared" ref="E13:E18" si="0">C13/(1+F13)</f>
        <v>0</v>
      </c>
      <c r="F13" s="6">
        <v>0.1</v>
      </c>
      <c r="G13" s="64">
        <v>50</v>
      </c>
      <c r="H13" s="74"/>
      <c r="I13" s="61"/>
      <c r="J13" s="74"/>
    </row>
    <row r="14" spans="1:10" ht="17" customHeight="1">
      <c r="A14" s="10">
        <v>8</v>
      </c>
      <c r="B14" s="49" t="s">
        <v>206</v>
      </c>
      <c r="C14" s="283"/>
      <c r="D14" s="455"/>
      <c r="E14" s="284">
        <f t="shared" si="0"/>
        <v>0</v>
      </c>
      <c r="F14" s="6">
        <v>0.1</v>
      </c>
      <c r="G14" s="64">
        <v>50</v>
      </c>
      <c r="H14" s="74"/>
      <c r="I14" s="61"/>
      <c r="J14" s="74"/>
    </row>
    <row r="15" spans="1:10" ht="17" customHeight="1">
      <c r="A15" s="10">
        <v>9</v>
      </c>
      <c r="B15" s="282" t="s">
        <v>304</v>
      </c>
      <c r="C15" s="283"/>
      <c r="D15" s="455"/>
      <c r="E15" s="284">
        <f t="shared" si="0"/>
        <v>0</v>
      </c>
      <c r="F15" s="7">
        <v>0.22</v>
      </c>
      <c r="G15" s="64">
        <v>50</v>
      </c>
      <c r="H15" s="74"/>
      <c r="I15" s="61"/>
      <c r="J15" s="286">
        <f t="shared" ref="J15:J20" si="1">E15</f>
        <v>0</v>
      </c>
    </row>
    <row r="16" spans="1:10" ht="17" customHeight="1">
      <c r="A16" s="10">
        <v>10</v>
      </c>
      <c r="B16" s="49" t="s">
        <v>213</v>
      </c>
      <c r="C16" s="283"/>
      <c r="D16" s="455"/>
      <c r="E16" s="284">
        <f t="shared" si="0"/>
        <v>0</v>
      </c>
      <c r="F16" s="6">
        <v>0.1</v>
      </c>
      <c r="G16" s="64">
        <v>50</v>
      </c>
      <c r="H16" s="74"/>
      <c r="I16" s="61"/>
      <c r="J16" s="286">
        <f t="shared" si="1"/>
        <v>0</v>
      </c>
    </row>
    <row r="17" spans="1:10" ht="17" customHeight="1">
      <c r="A17" s="10">
        <v>11</v>
      </c>
      <c r="B17" s="49" t="s">
        <v>212</v>
      </c>
      <c r="C17" s="283"/>
      <c r="D17" s="455"/>
      <c r="E17" s="284">
        <f t="shared" si="0"/>
        <v>0</v>
      </c>
      <c r="F17" s="6">
        <v>0.1</v>
      </c>
      <c r="G17" s="64">
        <v>50</v>
      </c>
      <c r="H17" s="74"/>
      <c r="I17" s="61"/>
      <c r="J17" s="286">
        <f t="shared" si="1"/>
        <v>0</v>
      </c>
    </row>
    <row r="18" spans="1:10" ht="17" customHeight="1">
      <c r="A18" s="10">
        <v>12</v>
      </c>
      <c r="B18" s="49" t="s">
        <v>207</v>
      </c>
      <c r="C18" s="283"/>
      <c r="D18" s="455"/>
      <c r="E18" s="284">
        <f t="shared" si="0"/>
        <v>0</v>
      </c>
      <c r="F18" s="6">
        <v>0.1</v>
      </c>
      <c r="G18" s="64">
        <v>50</v>
      </c>
      <c r="H18" s="74"/>
      <c r="I18" s="61"/>
      <c r="J18" s="286">
        <f t="shared" si="1"/>
        <v>0</v>
      </c>
    </row>
    <row r="19" spans="1:10" ht="17" customHeight="1">
      <c r="A19" s="10">
        <v>13</v>
      </c>
      <c r="B19" s="49" t="s">
        <v>208</v>
      </c>
      <c r="C19" s="283"/>
      <c r="D19" s="455"/>
      <c r="E19" s="284">
        <f>C19/(1+F19)</f>
        <v>0</v>
      </c>
      <c r="F19" s="6">
        <v>0.1</v>
      </c>
      <c r="G19" s="64">
        <v>50</v>
      </c>
      <c r="H19" s="285">
        <f>E19</f>
        <v>0</v>
      </c>
      <c r="I19" s="8">
        <v>0.16</v>
      </c>
      <c r="J19" s="286">
        <f t="shared" si="1"/>
        <v>0</v>
      </c>
    </row>
    <row r="20" spans="1:10" ht="17" customHeight="1">
      <c r="A20" s="10">
        <v>14</v>
      </c>
      <c r="B20" s="49" t="s">
        <v>209</v>
      </c>
      <c r="C20" s="283"/>
      <c r="D20" s="455"/>
      <c r="E20" s="284">
        <f>C20/(1+F20)</f>
        <v>0</v>
      </c>
      <c r="F20" s="7">
        <v>0.22</v>
      </c>
      <c r="G20" s="64">
        <v>50</v>
      </c>
      <c r="H20" s="285">
        <f>E20</f>
        <v>0</v>
      </c>
      <c r="I20" s="8">
        <v>0.16</v>
      </c>
      <c r="J20" s="286">
        <f t="shared" si="1"/>
        <v>0</v>
      </c>
    </row>
    <row r="21" spans="1:10" ht="17" customHeight="1">
      <c r="A21" s="10">
        <v>15</v>
      </c>
      <c r="B21" s="49" t="s">
        <v>306</v>
      </c>
      <c r="C21" s="288"/>
      <c r="D21" s="455"/>
      <c r="E21" s="74"/>
      <c r="F21" s="74"/>
      <c r="G21" s="74"/>
      <c r="H21" s="74"/>
      <c r="I21" s="61"/>
      <c r="J21" s="74"/>
    </row>
    <row r="22" spans="1:10" ht="17" customHeight="1">
      <c r="A22" s="10">
        <v>16</v>
      </c>
      <c r="B22" s="49" t="s">
        <v>210</v>
      </c>
      <c r="C22" s="283"/>
      <c r="D22" s="455"/>
      <c r="E22" s="74"/>
      <c r="F22" s="62"/>
      <c r="G22" s="63"/>
      <c r="H22" s="74"/>
      <c r="I22" s="61"/>
      <c r="J22" s="74"/>
    </row>
    <row r="23" spans="1:10" ht="20">
      <c r="A23" s="459" t="s">
        <v>81</v>
      </c>
      <c r="B23" s="459"/>
      <c r="C23" s="459"/>
      <c r="D23" s="68" t="s">
        <v>101</v>
      </c>
      <c r="E23" s="48"/>
      <c r="F23" s="48"/>
      <c r="G23" s="48"/>
      <c r="H23" s="48"/>
      <c r="I23" s="48"/>
      <c r="J23" s="48"/>
    </row>
    <row r="24" spans="1:10" ht="17" customHeight="1">
      <c r="A24" s="77">
        <v>1</v>
      </c>
      <c r="B24" s="282" t="s">
        <v>305</v>
      </c>
      <c r="C24" s="283"/>
      <c r="D24" s="465" t="s">
        <v>81</v>
      </c>
      <c r="E24" s="160"/>
      <c r="F24" s="62"/>
      <c r="G24" s="63"/>
      <c r="H24" s="74"/>
      <c r="I24" s="61"/>
      <c r="J24" s="74"/>
    </row>
    <row r="25" spans="1:10" ht="17" customHeight="1">
      <c r="A25" s="77">
        <v>2</v>
      </c>
      <c r="B25" s="49" t="s">
        <v>201</v>
      </c>
      <c r="C25" s="283"/>
      <c r="D25" s="465"/>
      <c r="E25" s="74"/>
      <c r="F25" s="62"/>
      <c r="G25" s="63"/>
      <c r="H25" s="74"/>
      <c r="I25" s="61"/>
      <c r="J25" s="74"/>
    </row>
    <row r="26" spans="1:10" ht="17" customHeight="1">
      <c r="A26" s="10">
        <v>3</v>
      </c>
      <c r="B26" s="49" t="s">
        <v>202</v>
      </c>
      <c r="C26" s="283"/>
      <c r="D26" s="465"/>
      <c r="E26" s="74"/>
      <c r="F26" s="61"/>
      <c r="G26" s="67"/>
      <c r="H26" s="74"/>
      <c r="I26" s="61"/>
      <c r="J26" s="74"/>
    </row>
    <row r="27" spans="1:10" ht="17" customHeight="1">
      <c r="A27" s="10">
        <v>4</v>
      </c>
      <c r="B27" s="49" t="s">
        <v>203</v>
      </c>
      <c r="C27" s="283"/>
      <c r="D27" s="465"/>
      <c r="E27" s="74"/>
      <c r="F27" s="62"/>
      <c r="G27" s="63"/>
      <c r="H27" s="74"/>
      <c r="I27" s="61"/>
      <c r="J27" s="286">
        <f>C27</f>
        <v>0</v>
      </c>
    </row>
    <row r="28" spans="1:10" ht="17" customHeight="1">
      <c r="A28" s="10">
        <v>5</v>
      </c>
      <c r="B28" s="49" t="s">
        <v>204</v>
      </c>
      <c r="C28" s="283"/>
      <c r="D28" s="465"/>
      <c r="E28" s="74"/>
      <c r="F28" s="61"/>
      <c r="G28" s="67"/>
      <c r="H28" s="285">
        <f>C28</f>
        <v>0</v>
      </c>
      <c r="I28" s="8">
        <v>0.16</v>
      </c>
      <c r="J28" s="287"/>
    </row>
    <row r="29" spans="1:10" ht="17" customHeight="1">
      <c r="A29" s="10">
        <v>6</v>
      </c>
      <c r="B29" s="50" t="s">
        <v>129</v>
      </c>
      <c r="C29" s="283"/>
      <c r="D29" s="465"/>
      <c r="E29" s="74"/>
      <c r="F29" s="65"/>
      <c r="G29" s="66"/>
      <c r="H29" s="287"/>
      <c r="I29" s="58">
        <v>0.08</v>
      </c>
      <c r="J29" s="287"/>
    </row>
    <row r="30" spans="1:10" ht="17" customHeight="1">
      <c r="A30" s="10">
        <v>7</v>
      </c>
      <c r="B30" s="49" t="s">
        <v>205</v>
      </c>
      <c r="C30" s="283"/>
      <c r="D30" s="465"/>
      <c r="E30" s="284">
        <f t="shared" ref="E30:E35" si="2">C30/(1+F30)</f>
        <v>0</v>
      </c>
      <c r="F30" s="6">
        <v>0.1</v>
      </c>
      <c r="G30" s="64">
        <v>50</v>
      </c>
      <c r="H30" s="287"/>
      <c r="I30" s="61"/>
      <c r="J30" s="287"/>
    </row>
    <row r="31" spans="1:10" ht="17" customHeight="1">
      <c r="A31" s="10">
        <v>8</v>
      </c>
      <c r="B31" s="49" t="s">
        <v>206</v>
      </c>
      <c r="C31" s="283"/>
      <c r="D31" s="465"/>
      <c r="E31" s="284">
        <f t="shared" si="2"/>
        <v>0</v>
      </c>
      <c r="F31" s="6">
        <v>0.1</v>
      </c>
      <c r="G31" s="64">
        <v>50</v>
      </c>
      <c r="H31" s="287"/>
      <c r="I31" s="61"/>
      <c r="J31" s="287"/>
    </row>
    <row r="32" spans="1:10" ht="17" customHeight="1">
      <c r="A32" s="10">
        <v>9</v>
      </c>
      <c r="B32" s="282" t="s">
        <v>304</v>
      </c>
      <c r="C32" s="283"/>
      <c r="D32" s="465"/>
      <c r="E32" s="284">
        <f t="shared" si="2"/>
        <v>0</v>
      </c>
      <c r="F32" s="7">
        <v>0.22</v>
      </c>
      <c r="G32" s="64">
        <v>50</v>
      </c>
      <c r="H32" s="287"/>
      <c r="I32" s="61"/>
      <c r="J32" s="286">
        <f t="shared" ref="J32:J37" si="3">E32</f>
        <v>0</v>
      </c>
    </row>
    <row r="33" spans="1:10" ht="17" customHeight="1">
      <c r="A33" s="10">
        <v>10</v>
      </c>
      <c r="B33" s="49" t="s">
        <v>213</v>
      </c>
      <c r="C33" s="283"/>
      <c r="D33" s="465"/>
      <c r="E33" s="284">
        <f t="shared" si="2"/>
        <v>0</v>
      </c>
      <c r="F33" s="6">
        <v>0.1</v>
      </c>
      <c r="G33" s="64">
        <v>50</v>
      </c>
      <c r="H33" s="287"/>
      <c r="I33" s="61"/>
      <c r="J33" s="286">
        <f t="shared" si="3"/>
        <v>0</v>
      </c>
    </row>
    <row r="34" spans="1:10" ht="17" customHeight="1">
      <c r="A34" s="10">
        <v>11</v>
      </c>
      <c r="B34" s="49" t="s">
        <v>212</v>
      </c>
      <c r="C34" s="283"/>
      <c r="D34" s="465"/>
      <c r="E34" s="284">
        <f t="shared" si="2"/>
        <v>0</v>
      </c>
      <c r="F34" s="6">
        <v>0.1</v>
      </c>
      <c r="G34" s="64">
        <v>50</v>
      </c>
      <c r="H34" s="287"/>
      <c r="I34" s="61"/>
      <c r="J34" s="286">
        <f t="shared" si="3"/>
        <v>0</v>
      </c>
    </row>
    <row r="35" spans="1:10" ht="17" customHeight="1">
      <c r="A35" s="10">
        <v>12</v>
      </c>
      <c r="B35" s="49" t="s">
        <v>207</v>
      </c>
      <c r="C35" s="283"/>
      <c r="D35" s="465"/>
      <c r="E35" s="284">
        <f t="shared" si="2"/>
        <v>0</v>
      </c>
      <c r="F35" s="6">
        <v>0.1</v>
      </c>
      <c r="G35" s="64">
        <v>50</v>
      </c>
      <c r="H35" s="287"/>
      <c r="I35" s="61"/>
      <c r="J35" s="286">
        <f t="shared" si="3"/>
        <v>0</v>
      </c>
    </row>
    <row r="36" spans="1:10" ht="17" customHeight="1">
      <c r="A36" s="10">
        <v>13</v>
      </c>
      <c r="B36" s="49" t="s">
        <v>208</v>
      </c>
      <c r="C36" s="283"/>
      <c r="D36" s="465"/>
      <c r="E36" s="284">
        <f>C36/(1+F36)</f>
        <v>0</v>
      </c>
      <c r="F36" s="6">
        <v>0.1</v>
      </c>
      <c r="G36" s="64">
        <v>50</v>
      </c>
      <c r="H36" s="285">
        <f>C36/1.26</f>
        <v>0</v>
      </c>
      <c r="I36" s="8">
        <v>0.16</v>
      </c>
      <c r="J36" s="286">
        <f t="shared" si="3"/>
        <v>0</v>
      </c>
    </row>
    <row r="37" spans="1:10" ht="17" customHeight="1">
      <c r="A37" s="10">
        <v>14</v>
      </c>
      <c r="B37" s="49" t="s">
        <v>209</v>
      </c>
      <c r="C37" s="283"/>
      <c r="D37" s="465"/>
      <c r="E37" s="284">
        <f>C37/(1+F37)</f>
        <v>0</v>
      </c>
      <c r="F37" s="7">
        <v>0.22</v>
      </c>
      <c r="G37" s="64">
        <v>50</v>
      </c>
      <c r="H37" s="285">
        <f>C37/1.36</f>
        <v>0</v>
      </c>
      <c r="I37" s="8">
        <v>0.16</v>
      </c>
      <c r="J37" s="286">
        <f t="shared" si="3"/>
        <v>0</v>
      </c>
    </row>
    <row r="38" spans="1:10" ht="17" customHeight="1">
      <c r="A38" s="10">
        <v>15</v>
      </c>
      <c r="B38" s="49" t="s">
        <v>306</v>
      </c>
      <c r="C38" s="288"/>
      <c r="D38" s="465"/>
      <c r="E38" s="74"/>
      <c r="F38" s="74"/>
      <c r="G38" s="74"/>
      <c r="H38" s="74"/>
      <c r="I38" s="61"/>
      <c r="J38" s="74"/>
    </row>
    <row r="39" spans="1:10" ht="17" customHeight="1">
      <c r="A39" s="10">
        <v>16</v>
      </c>
      <c r="B39" s="49" t="s">
        <v>210</v>
      </c>
      <c r="C39" s="283"/>
      <c r="D39" s="465"/>
      <c r="E39" s="74"/>
      <c r="F39" s="62"/>
      <c r="G39" s="63"/>
      <c r="H39" s="74"/>
      <c r="I39" s="61"/>
      <c r="J39" s="74"/>
    </row>
    <row r="40" spans="1:10" ht="20">
      <c r="A40" s="459" t="s">
        <v>98</v>
      </c>
      <c r="B40" s="459"/>
      <c r="C40" s="459"/>
      <c r="D40" s="68" t="s">
        <v>102</v>
      </c>
      <c r="E40" s="48"/>
      <c r="F40" s="48"/>
      <c r="G40" s="48"/>
      <c r="H40" s="48"/>
      <c r="I40" s="48"/>
      <c r="J40" s="48"/>
    </row>
    <row r="41" spans="1:10" ht="17" customHeight="1">
      <c r="A41" s="77">
        <v>1</v>
      </c>
      <c r="B41" s="282" t="s">
        <v>305</v>
      </c>
      <c r="C41" s="283"/>
      <c r="D41" s="464" t="s">
        <v>80</v>
      </c>
      <c r="E41" s="160"/>
      <c r="F41" s="62"/>
      <c r="G41" s="63"/>
      <c r="H41" s="74"/>
      <c r="I41" s="61"/>
      <c r="J41" s="74"/>
    </row>
    <row r="42" spans="1:10" ht="17" customHeight="1">
      <c r="A42" s="77">
        <v>2</v>
      </c>
      <c r="B42" s="49" t="s">
        <v>201</v>
      </c>
      <c r="C42" s="283"/>
      <c r="D42" s="464"/>
      <c r="E42" s="74"/>
      <c r="F42" s="62"/>
      <c r="G42" s="63"/>
      <c r="H42" s="74"/>
      <c r="I42" s="61"/>
      <c r="J42" s="74"/>
    </row>
    <row r="43" spans="1:10" ht="17" customHeight="1">
      <c r="A43" s="10">
        <v>3</v>
      </c>
      <c r="B43" s="49" t="s">
        <v>202</v>
      </c>
      <c r="C43" s="283"/>
      <c r="D43" s="464"/>
      <c r="E43" s="74"/>
      <c r="F43" s="61"/>
      <c r="G43" s="67"/>
      <c r="H43" s="74"/>
      <c r="I43" s="61"/>
      <c r="J43" s="74"/>
    </row>
    <row r="44" spans="1:10" ht="17" customHeight="1">
      <c r="A44" s="10">
        <v>4</v>
      </c>
      <c r="B44" s="49" t="s">
        <v>203</v>
      </c>
      <c r="C44" s="283"/>
      <c r="D44" s="464"/>
      <c r="E44" s="74"/>
      <c r="F44" s="62"/>
      <c r="G44" s="63"/>
      <c r="H44" s="74"/>
      <c r="I44" s="61"/>
      <c r="J44" s="286">
        <f>C44</f>
        <v>0</v>
      </c>
    </row>
    <row r="45" spans="1:10" ht="17" customHeight="1">
      <c r="A45" s="10">
        <v>5</v>
      </c>
      <c r="B45" s="49" t="s">
        <v>204</v>
      </c>
      <c r="C45" s="283"/>
      <c r="D45" s="464"/>
      <c r="E45" s="74"/>
      <c r="F45" s="61"/>
      <c r="G45" s="67"/>
      <c r="H45" s="285">
        <f>C45</f>
        <v>0</v>
      </c>
      <c r="I45" s="8">
        <v>0.16</v>
      </c>
      <c r="J45" s="287"/>
    </row>
    <row r="46" spans="1:10" ht="17" customHeight="1">
      <c r="A46" s="10">
        <v>6</v>
      </c>
      <c r="B46" s="50" t="s">
        <v>129</v>
      </c>
      <c r="C46" s="283"/>
      <c r="D46" s="464"/>
      <c r="E46" s="74"/>
      <c r="F46" s="65"/>
      <c r="G46" s="66"/>
      <c r="H46" s="287"/>
      <c r="I46" s="58">
        <v>0.08</v>
      </c>
      <c r="J46" s="287"/>
    </row>
    <row r="47" spans="1:10" ht="17" customHeight="1">
      <c r="A47" s="10">
        <v>7</v>
      </c>
      <c r="B47" s="49" t="s">
        <v>205</v>
      </c>
      <c r="C47" s="283"/>
      <c r="D47" s="464"/>
      <c r="E47" s="284">
        <f t="shared" ref="E47:E52" si="4">C47/(1+F47)</f>
        <v>0</v>
      </c>
      <c r="F47" s="6">
        <v>0.1</v>
      </c>
      <c r="G47" s="64">
        <v>50</v>
      </c>
      <c r="H47" s="287"/>
      <c r="I47" s="61"/>
      <c r="J47" s="287"/>
    </row>
    <row r="48" spans="1:10" ht="17" customHeight="1">
      <c r="A48" s="10">
        <v>8</v>
      </c>
      <c r="B48" s="49" t="s">
        <v>206</v>
      </c>
      <c r="C48" s="283"/>
      <c r="D48" s="464"/>
      <c r="E48" s="284">
        <f t="shared" si="4"/>
        <v>0</v>
      </c>
      <c r="F48" s="6">
        <v>0.1</v>
      </c>
      <c r="G48" s="64">
        <v>50</v>
      </c>
      <c r="H48" s="287"/>
      <c r="I48" s="61"/>
      <c r="J48" s="287"/>
    </row>
    <row r="49" spans="1:10" ht="17" customHeight="1">
      <c r="A49" s="10">
        <v>9</v>
      </c>
      <c r="B49" s="282" t="s">
        <v>304</v>
      </c>
      <c r="C49" s="283"/>
      <c r="D49" s="464"/>
      <c r="E49" s="284">
        <f t="shared" si="4"/>
        <v>0</v>
      </c>
      <c r="F49" s="7">
        <v>0.22</v>
      </c>
      <c r="G49" s="64">
        <v>50</v>
      </c>
      <c r="H49" s="287"/>
      <c r="I49" s="61"/>
      <c r="J49" s="286">
        <f t="shared" ref="J49:J54" si="5">E49</f>
        <v>0</v>
      </c>
    </row>
    <row r="50" spans="1:10" ht="17" customHeight="1">
      <c r="A50" s="10">
        <v>10</v>
      </c>
      <c r="B50" s="49" t="s">
        <v>213</v>
      </c>
      <c r="C50" s="283"/>
      <c r="D50" s="464"/>
      <c r="E50" s="284">
        <f t="shared" si="4"/>
        <v>0</v>
      </c>
      <c r="F50" s="6">
        <v>0.1</v>
      </c>
      <c r="G50" s="64">
        <v>50</v>
      </c>
      <c r="H50" s="287"/>
      <c r="I50" s="61"/>
      <c r="J50" s="286">
        <f t="shared" si="5"/>
        <v>0</v>
      </c>
    </row>
    <row r="51" spans="1:10" ht="17" customHeight="1">
      <c r="A51" s="10">
        <v>11</v>
      </c>
      <c r="B51" s="49" t="s">
        <v>212</v>
      </c>
      <c r="C51" s="283"/>
      <c r="D51" s="464"/>
      <c r="E51" s="284">
        <f t="shared" si="4"/>
        <v>0</v>
      </c>
      <c r="F51" s="6">
        <v>0.1</v>
      </c>
      <c r="G51" s="64">
        <v>50</v>
      </c>
      <c r="H51" s="287"/>
      <c r="I51" s="61"/>
      <c r="J51" s="286">
        <f t="shared" si="5"/>
        <v>0</v>
      </c>
    </row>
    <row r="52" spans="1:10" ht="17" customHeight="1">
      <c r="A52" s="10">
        <v>12</v>
      </c>
      <c r="B52" s="49" t="s">
        <v>207</v>
      </c>
      <c r="C52" s="283"/>
      <c r="D52" s="464"/>
      <c r="E52" s="284">
        <f t="shared" si="4"/>
        <v>0</v>
      </c>
      <c r="F52" s="6">
        <v>0.1</v>
      </c>
      <c r="G52" s="64">
        <v>50</v>
      </c>
      <c r="H52" s="287"/>
      <c r="I52" s="61"/>
      <c r="J52" s="286">
        <f t="shared" si="5"/>
        <v>0</v>
      </c>
    </row>
    <row r="53" spans="1:10" ht="17" customHeight="1">
      <c r="A53" s="10">
        <v>13</v>
      </c>
      <c r="B53" s="49" t="s">
        <v>208</v>
      </c>
      <c r="C53" s="283"/>
      <c r="D53" s="464"/>
      <c r="E53" s="284">
        <f>C53/(1+F53)</f>
        <v>0</v>
      </c>
      <c r="F53" s="6">
        <v>0.1</v>
      </c>
      <c r="G53" s="64">
        <v>50</v>
      </c>
      <c r="H53" s="285">
        <f>C53/1.26</f>
        <v>0</v>
      </c>
      <c r="I53" s="8">
        <v>0.16</v>
      </c>
      <c r="J53" s="286">
        <f t="shared" si="5"/>
        <v>0</v>
      </c>
    </row>
    <row r="54" spans="1:10" ht="17" customHeight="1">
      <c r="A54" s="10">
        <v>14</v>
      </c>
      <c r="B54" s="49" t="s">
        <v>209</v>
      </c>
      <c r="C54" s="283"/>
      <c r="D54" s="464"/>
      <c r="E54" s="284">
        <f>C54/(1+F54)</f>
        <v>0</v>
      </c>
      <c r="F54" s="7">
        <v>0.22</v>
      </c>
      <c r="G54" s="64">
        <v>50</v>
      </c>
      <c r="H54" s="285">
        <f>C54/1.36</f>
        <v>0</v>
      </c>
      <c r="I54" s="8">
        <v>0.16</v>
      </c>
      <c r="J54" s="286">
        <f t="shared" si="5"/>
        <v>0</v>
      </c>
    </row>
    <row r="55" spans="1:10" ht="17" customHeight="1">
      <c r="A55" s="10">
        <v>15</v>
      </c>
      <c r="B55" s="49" t="s">
        <v>306</v>
      </c>
      <c r="C55" s="288"/>
      <c r="D55" s="464"/>
      <c r="E55" s="74"/>
      <c r="F55" s="74"/>
      <c r="G55" s="74"/>
      <c r="H55" s="74"/>
      <c r="I55" s="61"/>
      <c r="J55" s="74"/>
    </row>
    <row r="56" spans="1:10" ht="17" customHeight="1">
      <c r="A56" s="10">
        <v>16</v>
      </c>
      <c r="B56" s="49" t="s">
        <v>210</v>
      </c>
      <c r="C56" s="283"/>
      <c r="D56" s="464"/>
      <c r="E56" s="74"/>
      <c r="F56" s="62"/>
      <c r="G56" s="63"/>
      <c r="H56" s="74"/>
      <c r="I56" s="61"/>
      <c r="J56" s="287"/>
    </row>
    <row r="57" spans="1:10" ht="20">
      <c r="A57" s="459" t="s">
        <v>97</v>
      </c>
      <c r="B57" s="459"/>
      <c r="C57" s="459"/>
      <c r="D57" s="68" t="s">
        <v>111</v>
      </c>
      <c r="E57" s="48"/>
      <c r="F57" s="48"/>
      <c r="G57" s="48"/>
      <c r="H57" s="48"/>
      <c r="I57" s="48"/>
      <c r="J57" s="48"/>
    </row>
    <row r="58" spans="1:10" ht="17" customHeight="1">
      <c r="A58" s="77">
        <v>1</v>
      </c>
      <c r="B58" s="282" t="s">
        <v>305</v>
      </c>
      <c r="C58" s="283"/>
      <c r="D58" s="463" t="s">
        <v>79</v>
      </c>
      <c r="E58" s="160"/>
      <c r="F58" s="62"/>
      <c r="G58" s="63"/>
      <c r="H58" s="74"/>
      <c r="I58" s="61"/>
      <c r="J58" s="74"/>
    </row>
    <row r="59" spans="1:10" ht="17" customHeight="1">
      <c r="A59" s="77">
        <v>2</v>
      </c>
      <c r="B59" s="49" t="s">
        <v>201</v>
      </c>
      <c r="C59" s="283"/>
      <c r="D59" s="463"/>
      <c r="E59" s="74"/>
      <c r="F59" s="62"/>
      <c r="G59" s="63"/>
      <c r="H59" s="74"/>
      <c r="I59" s="61"/>
      <c r="J59" s="74"/>
    </row>
    <row r="60" spans="1:10" ht="17" customHeight="1">
      <c r="A60" s="10">
        <v>3</v>
      </c>
      <c r="B60" s="49" t="s">
        <v>202</v>
      </c>
      <c r="C60" s="283"/>
      <c r="D60" s="463"/>
      <c r="E60" s="74"/>
      <c r="F60" s="61"/>
      <c r="G60" s="67"/>
      <c r="H60" s="74"/>
      <c r="I60" s="61"/>
      <c r="J60" s="74"/>
    </row>
    <row r="61" spans="1:10" ht="17" customHeight="1">
      <c r="A61" s="10">
        <v>4</v>
      </c>
      <c r="B61" s="49" t="s">
        <v>203</v>
      </c>
      <c r="C61" s="283"/>
      <c r="D61" s="463"/>
      <c r="E61" s="74"/>
      <c r="F61" s="62"/>
      <c r="G61" s="63"/>
      <c r="H61" s="74"/>
      <c r="I61" s="61"/>
      <c r="J61" s="286">
        <f>C61</f>
        <v>0</v>
      </c>
    </row>
    <row r="62" spans="1:10" ht="17" customHeight="1">
      <c r="A62" s="10">
        <v>5</v>
      </c>
      <c r="B62" s="49" t="s">
        <v>204</v>
      </c>
      <c r="C62" s="283"/>
      <c r="D62" s="463"/>
      <c r="E62" s="74"/>
      <c r="F62" s="61"/>
      <c r="G62" s="67"/>
      <c r="H62" s="285">
        <f>C62</f>
        <v>0</v>
      </c>
      <c r="I62" s="8">
        <v>0.16</v>
      </c>
      <c r="J62" s="74"/>
    </row>
    <row r="63" spans="1:10" ht="17" customHeight="1">
      <c r="A63" s="10">
        <v>6</v>
      </c>
      <c r="B63" s="50" t="s">
        <v>129</v>
      </c>
      <c r="C63" s="283"/>
      <c r="D63" s="463"/>
      <c r="E63" s="74"/>
      <c r="F63" s="65"/>
      <c r="G63" s="66"/>
      <c r="H63" s="74"/>
      <c r="I63" s="58">
        <v>0.08</v>
      </c>
      <c r="J63" s="74"/>
    </row>
    <row r="64" spans="1:10" ht="17" customHeight="1">
      <c r="A64" s="10">
        <v>7</v>
      </c>
      <c r="B64" s="49" t="s">
        <v>205</v>
      </c>
      <c r="C64" s="283"/>
      <c r="D64" s="463"/>
      <c r="E64" s="284">
        <f t="shared" ref="E64:E69" si="6">C64/(1+F64)</f>
        <v>0</v>
      </c>
      <c r="F64" s="6">
        <v>0.1</v>
      </c>
      <c r="G64" s="64">
        <v>50</v>
      </c>
      <c r="H64" s="74"/>
      <c r="I64" s="61"/>
      <c r="J64" s="74"/>
    </row>
    <row r="65" spans="1:10" ht="17" customHeight="1">
      <c r="A65" s="10">
        <v>8</v>
      </c>
      <c r="B65" s="49" t="s">
        <v>206</v>
      </c>
      <c r="C65" s="283"/>
      <c r="D65" s="463"/>
      <c r="E65" s="284">
        <f t="shared" si="6"/>
        <v>0</v>
      </c>
      <c r="F65" s="6">
        <v>0.1</v>
      </c>
      <c r="G65" s="64">
        <v>50</v>
      </c>
      <c r="H65" s="74"/>
      <c r="I65" s="61"/>
      <c r="J65" s="74"/>
    </row>
    <row r="66" spans="1:10" ht="17" customHeight="1">
      <c r="A66" s="10">
        <v>9</v>
      </c>
      <c r="B66" s="282" t="s">
        <v>304</v>
      </c>
      <c r="C66" s="283"/>
      <c r="D66" s="463"/>
      <c r="E66" s="284">
        <f t="shared" si="6"/>
        <v>0</v>
      </c>
      <c r="F66" s="7">
        <v>0.22</v>
      </c>
      <c r="G66" s="64">
        <v>50</v>
      </c>
      <c r="H66" s="74"/>
      <c r="I66" s="61"/>
      <c r="J66" s="286">
        <f t="shared" ref="J66:J71" si="7">E66</f>
        <v>0</v>
      </c>
    </row>
    <row r="67" spans="1:10" ht="17" customHeight="1">
      <c r="A67" s="10">
        <v>10</v>
      </c>
      <c r="B67" s="49" t="s">
        <v>213</v>
      </c>
      <c r="C67" s="283"/>
      <c r="D67" s="463"/>
      <c r="E67" s="284">
        <f t="shared" si="6"/>
        <v>0</v>
      </c>
      <c r="F67" s="6">
        <v>0.1</v>
      </c>
      <c r="G67" s="64">
        <v>50</v>
      </c>
      <c r="H67" s="74"/>
      <c r="I67" s="61"/>
      <c r="J67" s="286">
        <f t="shared" si="7"/>
        <v>0</v>
      </c>
    </row>
    <row r="68" spans="1:10" ht="17" customHeight="1">
      <c r="A68" s="10">
        <v>11</v>
      </c>
      <c r="B68" s="49" t="s">
        <v>212</v>
      </c>
      <c r="C68" s="283"/>
      <c r="D68" s="463"/>
      <c r="E68" s="284">
        <f t="shared" si="6"/>
        <v>0</v>
      </c>
      <c r="F68" s="6">
        <v>0.1</v>
      </c>
      <c r="G68" s="64">
        <v>50</v>
      </c>
      <c r="H68" s="74"/>
      <c r="I68" s="61"/>
      <c r="J68" s="286">
        <f t="shared" si="7"/>
        <v>0</v>
      </c>
    </row>
    <row r="69" spans="1:10" ht="17" customHeight="1">
      <c r="A69" s="10">
        <v>12</v>
      </c>
      <c r="B69" s="49" t="s">
        <v>207</v>
      </c>
      <c r="C69" s="283"/>
      <c r="D69" s="463"/>
      <c r="E69" s="284">
        <f t="shared" si="6"/>
        <v>0</v>
      </c>
      <c r="F69" s="6">
        <v>0.1</v>
      </c>
      <c r="G69" s="64">
        <v>50</v>
      </c>
      <c r="H69" s="74"/>
      <c r="I69" s="61"/>
      <c r="J69" s="286">
        <f t="shared" si="7"/>
        <v>0</v>
      </c>
    </row>
    <row r="70" spans="1:10" ht="17" customHeight="1">
      <c r="A70" s="10">
        <v>13</v>
      </c>
      <c r="B70" s="49" t="s">
        <v>208</v>
      </c>
      <c r="C70" s="283"/>
      <c r="D70" s="463"/>
      <c r="E70" s="284">
        <f>C70/(1+F70)</f>
        <v>0</v>
      </c>
      <c r="F70" s="6">
        <v>0.1</v>
      </c>
      <c r="G70" s="64">
        <v>50</v>
      </c>
      <c r="H70" s="285">
        <f>C70/1.26</f>
        <v>0</v>
      </c>
      <c r="I70" s="8">
        <v>0.16</v>
      </c>
      <c r="J70" s="286">
        <f t="shared" si="7"/>
        <v>0</v>
      </c>
    </row>
    <row r="71" spans="1:10" ht="17" customHeight="1">
      <c r="A71" s="10">
        <v>14</v>
      </c>
      <c r="B71" s="49" t="s">
        <v>209</v>
      </c>
      <c r="C71" s="283"/>
      <c r="D71" s="463"/>
      <c r="E71" s="284">
        <f>C71/(1+F71)</f>
        <v>0</v>
      </c>
      <c r="F71" s="7">
        <v>0.22</v>
      </c>
      <c r="G71" s="64">
        <v>50</v>
      </c>
      <c r="H71" s="285">
        <f>C71/1.36</f>
        <v>0</v>
      </c>
      <c r="I71" s="8">
        <v>0.16</v>
      </c>
      <c r="J71" s="286">
        <f t="shared" si="7"/>
        <v>0</v>
      </c>
    </row>
    <row r="72" spans="1:10" ht="17" customHeight="1">
      <c r="A72" s="10">
        <v>15</v>
      </c>
      <c r="B72" s="49" t="s">
        <v>306</v>
      </c>
      <c r="C72" s="288"/>
      <c r="D72" s="463"/>
      <c r="E72" s="74"/>
      <c r="F72" s="74"/>
      <c r="G72" s="74"/>
      <c r="H72" s="74"/>
      <c r="I72" s="61"/>
      <c r="J72" s="74"/>
    </row>
    <row r="73" spans="1:10" ht="17" customHeight="1">
      <c r="A73" s="10">
        <v>16</v>
      </c>
      <c r="B73" s="49" t="s">
        <v>210</v>
      </c>
      <c r="C73" s="283"/>
      <c r="D73" s="463"/>
      <c r="E73" s="74"/>
      <c r="F73" s="62"/>
      <c r="G73" s="63"/>
      <c r="H73" s="74"/>
      <c r="I73" s="61"/>
      <c r="J73" s="287"/>
    </row>
    <row r="74" spans="1:10" ht="20">
      <c r="A74" s="459" t="s">
        <v>96</v>
      </c>
      <c r="B74" s="459"/>
      <c r="C74" s="459"/>
      <c r="D74" s="68" t="s">
        <v>110</v>
      </c>
      <c r="E74" s="48"/>
      <c r="F74" s="48"/>
      <c r="G74" s="48"/>
      <c r="H74" s="48"/>
      <c r="I74" s="48"/>
      <c r="J74" s="48"/>
    </row>
    <row r="75" spans="1:10" ht="17" customHeight="1">
      <c r="A75" s="77">
        <v>1</v>
      </c>
      <c r="B75" s="282" t="s">
        <v>305</v>
      </c>
      <c r="C75" s="283"/>
      <c r="D75" s="462" t="s">
        <v>78</v>
      </c>
      <c r="E75" s="160"/>
      <c r="F75" s="62"/>
      <c r="G75" s="63"/>
      <c r="H75" s="74"/>
      <c r="I75" s="61"/>
      <c r="J75" s="74"/>
    </row>
    <row r="76" spans="1:10" ht="17" customHeight="1">
      <c r="A76" s="77">
        <v>2</v>
      </c>
      <c r="B76" s="49" t="s">
        <v>201</v>
      </c>
      <c r="C76" s="283"/>
      <c r="D76" s="462"/>
      <c r="E76" s="74"/>
      <c r="F76" s="62"/>
      <c r="G76" s="63"/>
      <c r="H76" s="74"/>
      <c r="I76" s="61"/>
      <c r="J76" s="74"/>
    </row>
    <row r="77" spans="1:10" ht="17" customHeight="1">
      <c r="A77" s="10">
        <v>3</v>
      </c>
      <c r="B77" s="49" t="s">
        <v>202</v>
      </c>
      <c r="C77" s="283"/>
      <c r="D77" s="462"/>
      <c r="E77" s="74"/>
      <c r="F77" s="61"/>
      <c r="G77" s="67"/>
      <c r="H77" s="74"/>
      <c r="I77" s="61"/>
      <c r="J77" s="74"/>
    </row>
    <row r="78" spans="1:10" ht="17" customHeight="1">
      <c r="A78" s="10">
        <v>4</v>
      </c>
      <c r="B78" s="49" t="s">
        <v>203</v>
      </c>
      <c r="C78" s="283"/>
      <c r="D78" s="462"/>
      <c r="E78" s="74"/>
      <c r="F78" s="62"/>
      <c r="G78" s="63"/>
      <c r="H78" s="74"/>
      <c r="I78" s="61"/>
      <c r="J78" s="286">
        <f>C78</f>
        <v>0</v>
      </c>
    </row>
    <row r="79" spans="1:10" ht="17" customHeight="1">
      <c r="A79" s="10">
        <v>5</v>
      </c>
      <c r="B79" s="49" t="s">
        <v>204</v>
      </c>
      <c r="C79" s="283"/>
      <c r="D79" s="462"/>
      <c r="E79" s="74"/>
      <c r="F79" s="61"/>
      <c r="G79" s="67"/>
      <c r="H79" s="285">
        <f>C79</f>
        <v>0</v>
      </c>
      <c r="I79" s="8">
        <v>0.16</v>
      </c>
      <c r="J79" s="74"/>
    </row>
    <row r="80" spans="1:10" ht="17" customHeight="1">
      <c r="A80" s="10">
        <v>6</v>
      </c>
      <c r="B80" s="50" t="s">
        <v>129</v>
      </c>
      <c r="C80" s="283"/>
      <c r="D80" s="462"/>
      <c r="E80" s="74"/>
      <c r="F80" s="65"/>
      <c r="G80" s="66"/>
      <c r="H80" s="74"/>
      <c r="I80" s="58">
        <v>0.08</v>
      </c>
      <c r="J80" s="74"/>
    </row>
    <row r="81" spans="1:10" ht="17" customHeight="1">
      <c r="A81" s="10">
        <v>7</v>
      </c>
      <c r="B81" s="49" t="s">
        <v>205</v>
      </c>
      <c r="C81" s="283"/>
      <c r="D81" s="462"/>
      <c r="E81" s="284">
        <f t="shared" ref="E81:E86" si="8">C81/(1+F81)</f>
        <v>0</v>
      </c>
      <c r="F81" s="6">
        <v>0.1</v>
      </c>
      <c r="G81" s="64">
        <v>50</v>
      </c>
      <c r="H81" s="74"/>
      <c r="I81" s="61"/>
      <c r="J81" s="74"/>
    </row>
    <row r="82" spans="1:10" ht="17" customHeight="1">
      <c r="A82" s="10">
        <v>8</v>
      </c>
      <c r="B82" s="49" t="s">
        <v>206</v>
      </c>
      <c r="C82" s="283"/>
      <c r="D82" s="462"/>
      <c r="E82" s="284">
        <f t="shared" si="8"/>
        <v>0</v>
      </c>
      <c r="F82" s="6">
        <v>0.1</v>
      </c>
      <c r="G82" s="64">
        <v>50</v>
      </c>
      <c r="H82" s="74"/>
      <c r="I82" s="61"/>
      <c r="J82" s="74"/>
    </row>
    <row r="83" spans="1:10" ht="17" customHeight="1">
      <c r="A83" s="10">
        <v>9</v>
      </c>
      <c r="B83" s="282" t="s">
        <v>304</v>
      </c>
      <c r="C83" s="283"/>
      <c r="D83" s="462"/>
      <c r="E83" s="284">
        <f t="shared" si="8"/>
        <v>0</v>
      </c>
      <c r="F83" s="7">
        <v>0.22</v>
      </c>
      <c r="G83" s="64">
        <v>50</v>
      </c>
      <c r="H83" s="74"/>
      <c r="I83" s="61"/>
      <c r="J83" s="286">
        <f t="shared" ref="J83:J88" si="9">E83</f>
        <v>0</v>
      </c>
    </row>
    <row r="84" spans="1:10" ht="17" customHeight="1">
      <c r="A84" s="10">
        <v>10</v>
      </c>
      <c r="B84" s="49" t="s">
        <v>213</v>
      </c>
      <c r="C84" s="283"/>
      <c r="D84" s="462"/>
      <c r="E84" s="284">
        <f t="shared" si="8"/>
        <v>0</v>
      </c>
      <c r="F84" s="6">
        <v>0.1</v>
      </c>
      <c r="G84" s="64">
        <v>50</v>
      </c>
      <c r="H84" s="74"/>
      <c r="I84" s="61"/>
      <c r="J84" s="286">
        <f t="shared" si="9"/>
        <v>0</v>
      </c>
    </row>
    <row r="85" spans="1:10" ht="17" customHeight="1">
      <c r="A85" s="10">
        <v>11</v>
      </c>
      <c r="B85" s="49" t="s">
        <v>212</v>
      </c>
      <c r="C85" s="283"/>
      <c r="D85" s="462"/>
      <c r="E85" s="284">
        <f t="shared" si="8"/>
        <v>0</v>
      </c>
      <c r="F85" s="6">
        <v>0.1</v>
      </c>
      <c r="G85" s="64">
        <v>50</v>
      </c>
      <c r="H85" s="74"/>
      <c r="I85" s="61"/>
      <c r="J85" s="286">
        <f t="shared" si="9"/>
        <v>0</v>
      </c>
    </row>
    <row r="86" spans="1:10" ht="17" customHeight="1">
      <c r="A86" s="10">
        <v>12</v>
      </c>
      <c r="B86" s="49" t="s">
        <v>207</v>
      </c>
      <c r="C86" s="283"/>
      <c r="D86" s="462"/>
      <c r="E86" s="284">
        <f t="shared" si="8"/>
        <v>0</v>
      </c>
      <c r="F86" s="6">
        <v>0.1</v>
      </c>
      <c r="G86" s="64">
        <v>50</v>
      </c>
      <c r="H86" s="74"/>
      <c r="I86" s="61"/>
      <c r="J86" s="286">
        <f t="shared" si="9"/>
        <v>0</v>
      </c>
    </row>
    <row r="87" spans="1:10" ht="17" customHeight="1">
      <c r="A87" s="10">
        <v>13</v>
      </c>
      <c r="B87" s="49" t="s">
        <v>208</v>
      </c>
      <c r="C87" s="283"/>
      <c r="D87" s="462"/>
      <c r="E87" s="284">
        <f>C87/(1+F87)</f>
        <v>0</v>
      </c>
      <c r="F87" s="6">
        <v>0.1</v>
      </c>
      <c r="G87" s="64">
        <v>50</v>
      </c>
      <c r="H87" s="285">
        <f>C87/1.26</f>
        <v>0</v>
      </c>
      <c r="I87" s="8">
        <v>0.16</v>
      </c>
      <c r="J87" s="286">
        <f t="shared" si="9"/>
        <v>0</v>
      </c>
    </row>
    <row r="88" spans="1:10" ht="17" customHeight="1">
      <c r="A88" s="10">
        <v>14</v>
      </c>
      <c r="B88" s="49" t="s">
        <v>209</v>
      </c>
      <c r="C88" s="283"/>
      <c r="D88" s="462"/>
      <c r="E88" s="284">
        <f>C88/(1+F88)</f>
        <v>0</v>
      </c>
      <c r="F88" s="7">
        <v>0.22</v>
      </c>
      <c r="G88" s="64">
        <v>50</v>
      </c>
      <c r="H88" s="285">
        <f>C88/1.36</f>
        <v>0</v>
      </c>
      <c r="I88" s="8">
        <v>0.16</v>
      </c>
      <c r="J88" s="286">
        <f t="shared" si="9"/>
        <v>0</v>
      </c>
    </row>
    <row r="89" spans="1:10" ht="17" customHeight="1">
      <c r="A89" s="10">
        <v>15</v>
      </c>
      <c r="B89" s="49" t="s">
        <v>306</v>
      </c>
      <c r="C89" s="288"/>
      <c r="D89" s="462"/>
      <c r="E89" s="74"/>
      <c r="F89" s="74"/>
      <c r="G89" s="74"/>
      <c r="H89" s="74"/>
      <c r="I89" s="61"/>
      <c r="J89" s="74"/>
    </row>
    <row r="90" spans="1:10" ht="17" customHeight="1">
      <c r="A90" s="10">
        <v>16</v>
      </c>
      <c r="B90" s="49" t="s">
        <v>210</v>
      </c>
      <c r="C90" s="283"/>
      <c r="D90" s="462"/>
      <c r="E90" s="74"/>
      <c r="F90" s="62"/>
      <c r="G90" s="63"/>
      <c r="H90" s="74"/>
      <c r="I90" s="61"/>
      <c r="J90" s="74"/>
    </row>
    <row r="91" spans="1:10" ht="20">
      <c r="A91" s="459" t="s">
        <v>95</v>
      </c>
      <c r="B91" s="459"/>
      <c r="C91" s="459"/>
      <c r="D91" s="68" t="s">
        <v>109</v>
      </c>
      <c r="E91" s="48"/>
      <c r="F91" s="48"/>
      <c r="G91" s="48"/>
      <c r="H91" s="48"/>
      <c r="I91" s="48"/>
      <c r="J91" s="48"/>
    </row>
    <row r="92" spans="1:10" ht="17" customHeight="1">
      <c r="A92" s="77">
        <v>1</v>
      </c>
      <c r="B92" s="282" t="s">
        <v>305</v>
      </c>
      <c r="C92" s="283"/>
      <c r="D92" s="461" t="s">
        <v>76</v>
      </c>
      <c r="E92" s="160"/>
      <c r="F92" s="62"/>
      <c r="G92" s="63"/>
      <c r="H92" s="74"/>
      <c r="I92" s="61"/>
      <c r="J92" s="74"/>
    </row>
    <row r="93" spans="1:10" ht="17" customHeight="1">
      <c r="A93" s="77">
        <v>2</v>
      </c>
      <c r="B93" s="49" t="s">
        <v>201</v>
      </c>
      <c r="C93" s="283"/>
      <c r="D93" s="461"/>
      <c r="E93" s="74"/>
      <c r="F93" s="62"/>
      <c r="G93" s="63"/>
      <c r="H93" s="74"/>
      <c r="I93" s="61"/>
      <c r="J93" s="74"/>
    </row>
    <row r="94" spans="1:10" ht="17" customHeight="1">
      <c r="A94" s="10">
        <v>3</v>
      </c>
      <c r="B94" s="49" t="s">
        <v>202</v>
      </c>
      <c r="C94" s="283"/>
      <c r="D94" s="461"/>
      <c r="E94" s="74"/>
      <c r="F94" s="61"/>
      <c r="G94" s="67"/>
      <c r="H94" s="74"/>
      <c r="I94" s="61"/>
      <c r="J94" s="74"/>
    </row>
    <row r="95" spans="1:10" ht="17" customHeight="1">
      <c r="A95" s="10">
        <v>4</v>
      </c>
      <c r="B95" s="49" t="s">
        <v>203</v>
      </c>
      <c r="C95" s="283"/>
      <c r="D95" s="461"/>
      <c r="E95" s="74"/>
      <c r="F95" s="62"/>
      <c r="G95" s="63"/>
      <c r="H95" s="74"/>
      <c r="I95" s="61"/>
      <c r="J95" s="286">
        <f>C95</f>
        <v>0</v>
      </c>
    </row>
    <row r="96" spans="1:10" ht="17" customHeight="1">
      <c r="A96" s="10">
        <v>5</v>
      </c>
      <c r="B96" s="49" t="s">
        <v>204</v>
      </c>
      <c r="C96" s="283"/>
      <c r="D96" s="461"/>
      <c r="E96" s="74"/>
      <c r="F96" s="61"/>
      <c r="G96" s="67"/>
      <c r="H96" s="285">
        <f>C96</f>
        <v>0</v>
      </c>
      <c r="I96" s="8">
        <v>0.16</v>
      </c>
      <c r="J96" s="74"/>
    </row>
    <row r="97" spans="1:10" ht="17" customHeight="1">
      <c r="A97" s="10">
        <v>6</v>
      </c>
      <c r="B97" s="50" t="s">
        <v>129</v>
      </c>
      <c r="C97" s="283"/>
      <c r="D97" s="461"/>
      <c r="E97" s="74"/>
      <c r="F97" s="65"/>
      <c r="G97" s="66"/>
      <c r="H97" s="74"/>
      <c r="I97" s="58">
        <v>0.08</v>
      </c>
      <c r="J97" s="74"/>
    </row>
    <row r="98" spans="1:10" ht="17" customHeight="1">
      <c r="A98" s="10">
        <v>7</v>
      </c>
      <c r="B98" s="49" t="s">
        <v>205</v>
      </c>
      <c r="C98" s="283"/>
      <c r="D98" s="461"/>
      <c r="E98" s="284">
        <f t="shared" ref="E98:E103" si="10">C98/(1+F98)</f>
        <v>0</v>
      </c>
      <c r="F98" s="6">
        <v>0.1</v>
      </c>
      <c r="G98" s="64">
        <v>50</v>
      </c>
      <c r="H98" s="74"/>
      <c r="I98" s="61"/>
      <c r="J98" s="74"/>
    </row>
    <row r="99" spans="1:10" ht="17" customHeight="1">
      <c r="A99" s="10">
        <v>8</v>
      </c>
      <c r="B99" s="49" t="s">
        <v>206</v>
      </c>
      <c r="C99" s="283"/>
      <c r="D99" s="461"/>
      <c r="E99" s="284">
        <f t="shared" si="10"/>
        <v>0</v>
      </c>
      <c r="F99" s="6">
        <v>0.1</v>
      </c>
      <c r="G99" s="64">
        <v>50</v>
      </c>
      <c r="H99" s="74"/>
      <c r="I99" s="61"/>
      <c r="J99" s="74"/>
    </row>
    <row r="100" spans="1:10" ht="17" customHeight="1">
      <c r="A100" s="10">
        <v>9</v>
      </c>
      <c r="B100" s="282" t="s">
        <v>304</v>
      </c>
      <c r="C100" s="283"/>
      <c r="D100" s="461"/>
      <c r="E100" s="284">
        <f t="shared" si="10"/>
        <v>0</v>
      </c>
      <c r="F100" s="7">
        <v>0.22</v>
      </c>
      <c r="G100" s="64">
        <v>50</v>
      </c>
      <c r="H100" s="74"/>
      <c r="I100" s="61"/>
      <c r="J100" s="286">
        <f t="shared" ref="J100:J105" si="11">E100</f>
        <v>0</v>
      </c>
    </row>
    <row r="101" spans="1:10" ht="17" customHeight="1">
      <c r="A101" s="10">
        <v>10</v>
      </c>
      <c r="B101" s="49" t="s">
        <v>213</v>
      </c>
      <c r="C101" s="283"/>
      <c r="D101" s="461"/>
      <c r="E101" s="284">
        <f t="shared" si="10"/>
        <v>0</v>
      </c>
      <c r="F101" s="6">
        <v>0.1</v>
      </c>
      <c r="G101" s="64">
        <v>50</v>
      </c>
      <c r="H101" s="74"/>
      <c r="I101" s="61"/>
      <c r="J101" s="286">
        <f t="shared" si="11"/>
        <v>0</v>
      </c>
    </row>
    <row r="102" spans="1:10" ht="17" customHeight="1">
      <c r="A102" s="10">
        <v>11</v>
      </c>
      <c r="B102" s="49" t="s">
        <v>212</v>
      </c>
      <c r="C102" s="283"/>
      <c r="D102" s="461"/>
      <c r="E102" s="284">
        <f t="shared" si="10"/>
        <v>0</v>
      </c>
      <c r="F102" s="6">
        <v>0.1</v>
      </c>
      <c r="G102" s="64">
        <v>50</v>
      </c>
      <c r="H102" s="74"/>
      <c r="I102" s="61"/>
      <c r="J102" s="286">
        <f t="shared" si="11"/>
        <v>0</v>
      </c>
    </row>
    <row r="103" spans="1:10" ht="17" customHeight="1">
      <c r="A103" s="10">
        <v>12</v>
      </c>
      <c r="B103" s="49" t="s">
        <v>207</v>
      </c>
      <c r="C103" s="283"/>
      <c r="D103" s="461"/>
      <c r="E103" s="284">
        <f t="shared" si="10"/>
        <v>0</v>
      </c>
      <c r="F103" s="6">
        <v>0.1</v>
      </c>
      <c r="G103" s="64">
        <v>50</v>
      </c>
      <c r="H103" s="74"/>
      <c r="I103" s="61"/>
      <c r="J103" s="286">
        <f t="shared" si="11"/>
        <v>0</v>
      </c>
    </row>
    <row r="104" spans="1:10" ht="17" customHeight="1">
      <c r="A104" s="10">
        <v>13</v>
      </c>
      <c r="B104" s="49" t="s">
        <v>208</v>
      </c>
      <c r="C104" s="283"/>
      <c r="D104" s="461"/>
      <c r="E104" s="284">
        <f>C104/(1+F104)</f>
        <v>0</v>
      </c>
      <c r="F104" s="6">
        <v>0.1</v>
      </c>
      <c r="G104" s="64">
        <v>50</v>
      </c>
      <c r="H104" s="285">
        <f>C104/1.26</f>
        <v>0</v>
      </c>
      <c r="I104" s="8">
        <v>0.16</v>
      </c>
      <c r="J104" s="286">
        <f t="shared" si="11"/>
        <v>0</v>
      </c>
    </row>
    <row r="105" spans="1:10" ht="17" customHeight="1">
      <c r="A105" s="10">
        <v>14</v>
      </c>
      <c r="B105" s="49" t="s">
        <v>209</v>
      </c>
      <c r="C105" s="283"/>
      <c r="D105" s="461"/>
      <c r="E105" s="284">
        <f>C105/(1+F105)</f>
        <v>0</v>
      </c>
      <c r="F105" s="7">
        <v>0.22</v>
      </c>
      <c r="G105" s="64">
        <v>50</v>
      </c>
      <c r="H105" s="285">
        <f>C105/1.36</f>
        <v>0</v>
      </c>
      <c r="I105" s="8">
        <v>0.16</v>
      </c>
      <c r="J105" s="286">
        <f t="shared" si="11"/>
        <v>0</v>
      </c>
    </row>
    <row r="106" spans="1:10" ht="17" customHeight="1">
      <c r="A106" s="10">
        <v>15</v>
      </c>
      <c r="B106" s="49" t="s">
        <v>306</v>
      </c>
      <c r="C106" s="288"/>
      <c r="D106" s="461"/>
      <c r="E106" s="74"/>
      <c r="F106" s="74"/>
      <c r="G106" s="74"/>
      <c r="H106" s="74"/>
      <c r="I106" s="61"/>
      <c r="J106" s="74"/>
    </row>
    <row r="107" spans="1:10" ht="17" customHeight="1">
      <c r="A107" s="10">
        <v>16</v>
      </c>
      <c r="B107" s="49" t="s">
        <v>210</v>
      </c>
      <c r="C107" s="283"/>
      <c r="D107" s="461"/>
      <c r="E107" s="74"/>
      <c r="F107" s="62"/>
      <c r="G107" s="63"/>
      <c r="H107" s="74"/>
      <c r="I107" s="61"/>
      <c r="J107" s="74"/>
    </row>
    <row r="108" spans="1:10" ht="20">
      <c r="A108" s="459" t="s">
        <v>94</v>
      </c>
      <c r="B108" s="459"/>
      <c r="C108" s="459"/>
      <c r="D108" s="68" t="s">
        <v>108</v>
      </c>
      <c r="E108" s="48"/>
      <c r="F108" s="48"/>
      <c r="G108" s="48"/>
      <c r="H108" s="48"/>
      <c r="I108" s="48"/>
      <c r="J108" s="48"/>
    </row>
    <row r="109" spans="1:10" ht="17" customHeight="1">
      <c r="A109" s="77">
        <v>1</v>
      </c>
      <c r="B109" s="282" t="s">
        <v>305</v>
      </c>
      <c r="C109" s="283"/>
      <c r="D109" s="460" t="s">
        <v>77</v>
      </c>
      <c r="E109" s="160"/>
      <c r="F109" s="62"/>
      <c r="G109" s="63"/>
      <c r="H109" s="74"/>
      <c r="I109" s="61"/>
      <c r="J109" s="74"/>
    </row>
    <row r="110" spans="1:10" ht="17" customHeight="1">
      <c r="A110" s="77">
        <v>2</v>
      </c>
      <c r="B110" s="49" t="s">
        <v>201</v>
      </c>
      <c r="C110" s="283"/>
      <c r="D110" s="460"/>
      <c r="E110" s="74"/>
      <c r="F110" s="62"/>
      <c r="G110" s="63"/>
      <c r="H110" s="74"/>
      <c r="I110" s="61"/>
      <c r="J110" s="74"/>
    </row>
    <row r="111" spans="1:10" ht="17" customHeight="1">
      <c r="A111" s="10">
        <v>3</v>
      </c>
      <c r="B111" s="49" t="s">
        <v>202</v>
      </c>
      <c r="C111" s="283"/>
      <c r="D111" s="460"/>
      <c r="E111" s="74"/>
      <c r="F111" s="61"/>
      <c r="G111" s="67"/>
      <c r="H111" s="74"/>
      <c r="I111" s="61"/>
      <c r="J111" s="74"/>
    </row>
    <row r="112" spans="1:10" ht="17" customHeight="1">
      <c r="A112" s="10">
        <v>4</v>
      </c>
      <c r="B112" s="49" t="s">
        <v>203</v>
      </c>
      <c r="C112" s="283"/>
      <c r="D112" s="460"/>
      <c r="E112" s="74"/>
      <c r="F112" s="62"/>
      <c r="G112" s="63"/>
      <c r="H112" s="74"/>
      <c r="I112" s="61"/>
      <c r="J112" s="286">
        <f>C112</f>
        <v>0</v>
      </c>
    </row>
    <row r="113" spans="1:10" ht="17" customHeight="1">
      <c r="A113" s="10">
        <v>5</v>
      </c>
      <c r="B113" s="49" t="s">
        <v>204</v>
      </c>
      <c r="C113" s="283"/>
      <c r="D113" s="460"/>
      <c r="E113" s="74"/>
      <c r="F113" s="61"/>
      <c r="G113" s="67"/>
      <c r="H113" s="285">
        <f>C113</f>
        <v>0</v>
      </c>
      <c r="I113" s="8">
        <v>0.16</v>
      </c>
      <c r="J113" s="74"/>
    </row>
    <row r="114" spans="1:10" ht="17" customHeight="1">
      <c r="A114" s="10">
        <v>6</v>
      </c>
      <c r="B114" s="50" t="s">
        <v>129</v>
      </c>
      <c r="C114" s="283"/>
      <c r="D114" s="460"/>
      <c r="E114" s="74"/>
      <c r="F114" s="65"/>
      <c r="G114" s="66"/>
      <c r="H114" s="74"/>
      <c r="I114" s="58">
        <v>0.08</v>
      </c>
      <c r="J114" s="74"/>
    </row>
    <row r="115" spans="1:10" ht="17" customHeight="1">
      <c r="A115" s="10">
        <v>7</v>
      </c>
      <c r="B115" s="49" t="s">
        <v>205</v>
      </c>
      <c r="C115" s="283"/>
      <c r="D115" s="460"/>
      <c r="E115" s="284">
        <f t="shared" ref="E115:E120" si="12">C115/(1+F115)</f>
        <v>0</v>
      </c>
      <c r="F115" s="6">
        <v>0.1</v>
      </c>
      <c r="G115" s="64">
        <v>50</v>
      </c>
      <c r="H115" s="74"/>
      <c r="I115" s="61"/>
      <c r="J115" s="74"/>
    </row>
    <row r="116" spans="1:10" ht="17" customHeight="1">
      <c r="A116" s="10">
        <v>8</v>
      </c>
      <c r="B116" s="49" t="s">
        <v>206</v>
      </c>
      <c r="C116" s="283"/>
      <c r="D116" s="460"/>
      <c r="E116" s="284">
        <f t="shared" si="12"/>
        <v>0</v>
      </c>
      <c r="F116" s="6">
        <v>0.1</v>
      </c>
      <c r="G116" s="64">
        <v>50</v>
      </c>
      <c r="H116" s="74"/>
      <c r="I116" s="61"/>
      <c r="J116" s="74"/>
    </row>
    <row r="117" spans="1:10" ht="17" customHeight="1">
      <c r="A117" s="10">
        <v>9</v>
      </c>
      <c r="B117" s="282" t="s">
        <v>304</v>
      </c>
      <c r="C117" s="283"/>
      <c r="D117" s="460"/>
      <c r="E117" s="284">
        <f t="shared" si="12"/>
        <v>0</v>
      </c>
      <c r="F117" s="7">
        <v>0.22</v>
      </c>
      <c r="G117" s="64">
        <v>50</v>
      </c>
      <c r="H117" s="74"/>
      <c r="I117" s="61"/>
      <c r="J117" s="286">
        <f t="shared" ref="J117:J122" si="13">E117</f>
        <v>0</v>
      </c>
    </row>
    <row r="118" spans="1:10" ht="17" customHeight="1">
      <c r="A118" s="10">
        <v>10</v>
      </c>
      <c r="B118" s="49" t="s">
        <v>213</v>
      </c>
      <c r="C118" s="283"/>
      <c r="D118" s="460"/>
      <c r="E118" s="284">
        <f t="shared" si="12"/>
        <v>0</v>
      </c>
      <c r="F118" s="6">
        <v>0.1</v>
      </c>
      <c r="G118" s="64">
        <v>50</v>
      </c>
      <c r="H118" s="74"/>
      <c r="I118" s="61"/>
      <c r="J118" s="286">
        <f t="shared" si="13"/>
        <v>0</v>
      </c>
    </row>
    <row r="119" spans="1:10" ht="17" customHeight="1">
      <c r="A119" s="10">
        <v>11</v>
      </c>
      <c r="B119" s="49" t="s">
        <v>212</v>
      </c>
      <c r="C119" s="283"/>
      <c r="D119" s="460"/>
      <c r="E119" s="284">
        <f t="shared" si="12"/>
        <v>0</v>
      </c>
      <c r="F119" s="6">
        <v>0.1</v>
      </c>
      <c r="G119" s="64">
        <v>50</v>
      </c>
      <c r="H119" s="74"/>
      <c r="I119" s="61"/>
      <c r="J119" s="286">
        <f t="shared" si="13"/>
        <v>0</v>
      </c>
    </row>
    <row r="120" spans="1:10" ht="17" customHeight="1">
      <c r="A120" s="10">
        <v>12</v>
      </c>
      <c r="B120" s="49" t="s">
        <v>207</v>
      </c>
      <c r="C120" s="283"/>
      <c r="D120" s="460"/>
      <c r="E120" s="284">
        <f t="shared" si="12"/>
        <v>0</v>
      </c>
      <c r="F120" s="6">
        <v>0.1</v>
      </c>
      <c r="G120" s="64">
        <v>50</v>
      </c>
      <c r="H120" s="74"/>
      <c r="I120" s="61"/>
      <c r="J120" s="286">
        <f t="shared" si="13"/>
        <v>0</v>
      </c>
    </row>
    <row r="121" spans="1:10" ht="17" customHeight="1">
      <c r="A121" s="10">
        <v>13</v>
      </c>
      <c r="B121" s="49" t="s">
        <v>208</v>
      </c>
      <c r="C121" s="283"/>
      <c r="D121" s="460"/>
      <c r="E121" s="284">
        <f>C121/(1+F121)</f>
        <v>0</v>
      </c>
      <c r="F121" s="6">
        <v>0.1</v>
      </c>
      <c r="G121" s="64">
        <v>50</v>
      </c>
      <c r="H121" s="285">
        <f>C121/1.26</f>
        <v>0</v>
      </c>
      <c r="I121" s="8">
        <v>0.16</v>
      </c>
      <c r="J121" s="286">
        <f t="shared" si="13"/>
        <v>0</v>
      </c>
    </row>
    <row r="122" spans="1:10" ht="17" customHeight="1">
      <c r="A122" s="10">
        <v>14</v>
      </c>
      <c r="B122" s="49" t="s">
        <v>209</v>
      </c>
      <c r="C122" s="283"/>
      <c r="D122" s="460"/>
      <c r="E122" s="284">
        <f>C122/(1+F122)</f>
        <v>0</v>
      </c>
      <c r="F122" s="7">
        <v>0.22</v>
      </c>
      <c r="G122" s="64">
        <v>50</v>
      </c>
      <c r="H122" s="285">
        <f>C122/1.36</f>
        <v>0</v>
      </c>
      <c r="I122" s="8">
        <v>0.16</v>
      </c>
      <c r="J122" s="286">
        <f t="shared" si="13"/>
        <v>0</v>
      </c>
    </row>
    <row r="123" spans="1:10" ht="17" customHeight="1">
      <c r="A123" s="10">
        <v>15</v>
      </c>
      <c r="B123" s="49" t="s">
        <v>306</v>
      </c>
      <c r="C123" s="288"/>
      <c r="D123" s="460"/>
      <c r="E123" s="74"/>
      <c r="F123" s="74"/>
      <c r="G123" s="74"/>
      <c r="H123" s="74"/>
      <c r="I123" s="61"/>
      <c r="J123" s="74"/>
    </row>
    <row r="124" spans="1:10" ht="17" customHeight="1">
      <c r="A124" s="10">
        <v>16</v>
      </c>
      <c r="B124" s="49" t="s">
        <v>210</v>
      </c>
      <c r="C124" s="283"/>
      <c r="D124" s="460"/>
      <c r="E124" s="74"/>
      <c r="F124" s="62"/>
      <c r="G124" s="63"/>
      <c r="H124" s="74"/>
      <c r="I124" s="61"/>
      <c r="J124" s="74"/>
    </row>
    <row r="125" spans="1:10" ht="20">
      <c r="A125" s="459" t="s">
        <v>93</v>
      </c>
      <c r="B125" s="459"/>
      <c r="C125" s="459"/>
      <c r="D125" s="68" t="s">
        <v>107</v>
      </c>
      <c r="E125" s="48"/>
      <c r="F125" s="48"/>
      <c r="G125" s="48"/>
      <c r="H125" s="48"/>
      <c r="I125" s="48"/>
      <c r="J125" s="48"/>
    </row>
    <row r="126" spans="1:10" ht="17" customHeight="1">
      <c r="A126" s="77">
        <v>1</v>
      </c>
      <c r="B126" s="282" t="s">
        <v>305</v>
      </c>
      <c r="C126" s="283"/>
      <c r="D126" s="458" t="s">
        <v>75</v>
      </c>
      <c r="E126" s="160"/>
      <c r="F126" s="62"/>
      <c r="G126" s="63"/>
      <c r="H126" s="74"/>
      <c r="I126" s="61"/>
      <c r="J126" s="74"/>
    </row>
    <row r="127" spans="1:10" ht="17" customHeight="1">
      <c r="A127" s="77">
        <v>2</v>
      </c>
      <c r="B127" s="49" t="s">
        <v>201</v>
      </c>
      <c r="C127" s="283"/>
      <c r="D127" s="458"/>
      <c r="E127" s="74"/>
      <c r="F127" s="62"/>
      <c r="G127" s="63"/>
      <c r="H127" s="74"/>
      <c r="I127" s="61"/>
      <c r="J127" s="74"/>
    </row>
    <row r="128" spans="1:10" ht="17" customHeight="1">
      <c r="A128" s="10">
        <v>3</v>
      </c>
      <c r="B128" s="49" t="s">
        <v>202</v>
      </c>
      <c r="C128" s="283"/>
      <c r="D128" s="458"/>
      <c r="E128" s="74"/>
      <c r="F128" s="61"/>
      <c r="G128" s="67"/>
      <c r="H128" s="74"/>
      <c r="I128" s="61"/>
      <c r="J128" s="74"/>
    </row>
    <row r="129" spans="1:10" ht="17" customHeight="1">
      <c r="A129" s="10">
        <v>4</v>
      </c>
      <c r="B129" s="49" t="s">
        <v>203</v>
      </c>
      <c r="C129" s="283"/>
      <c r="D129" s="458"/>
      <c r="E129" s="74"/>
      <c r="F129" s="62"/>
      <c r="G129" s="63"/>
      <c r="H129" s="74"/>
      <c r="I129" s="61"/>
      <c r="J129" s="286">
        <f>C129</f>
        <v>0</v>
      </c>
    </row>
    <row r="130" spans="1:10" ht="17" customHeight="1">
      <c r="A130" s="10">
        <v>5</v>
      </c>
      <c r="B130" s="49" t="s">
        <v>204</v>
      </c>
      <c r="C130" s="283"/>
      <c r="D130" s="458"/>
      <c r="E130" s="74"/>
      <c r="F130" s="61"/>
      <c r="G130" s="67"/>
      <c r="H130" s="285">
        <f>C130</f>
        <v>0</v>
      </c>
      <c r="I130" s="8">
        <v>0.16</v>
      </c>
      <c r="J130" s="74"/>
    </row>
    <row r="131" spans="1:10" ht="17" customHeight="1">
      <c r="A131" s="10">
        <v>6</v>
      </c>
      <c r="B131" s="50" t="s">
        <v>129</v>
      </c>
      <c r="C131" s="283"/>
      <c r="D131" s="458"/>
      <c r="E131" s="74"/>
      <c r="F131" s="65"/>
      <c r="G131" s="66"/>
      <c r="H131" s="74"/>
      <c r="I131" s="58">
        <v>0.08</v>
      </c>
      <c r="J131" s="74"/>
    </row>
    <row r="132" spans="1:10" ht="17" customHeight="1">
      <c r="A132" s="10">
        <v>7</v>
      </c>
      <c r="B132" s="49" t="s">
        <v>205</v>
      </c>
      <c r="C132" s="283"/>
      <c r="D132" s="458"/>
      <c r="E132" s="284">
        <f t="shared" ref="E132:E137" si="14">C132/(1+F132)</f>
        <v>0</v>
      </c>
      <c r="F132" s="6">
        <v>0.1</v>
      </c>
      <c r="G132" s="64">
        <v>50</v>
      </c>
      <c r="H132" s="74"/>
      <c r="I132" s="61"/>
      <c r="J132" s="74"/>
    </row>
    <row r="133" spans="1:10" ht="17" customHeight="1">
      <c r="A133" s="10">
        <v>8</v>
      </c>
      <c r="B133" s="49" t="s">
        <v>206</v>
      </c>
      <c r="C133" s="283"/>
      <c r="D133" s="458"/>
      <c r="E133" s="284">
        <f t="shared" si="14"/>
        <v>0</v>
      </c>
      <c r="F133" s="6">
        <v>0.1</v>
      </c>
      <c r="G133" s="64">
        <v>50</v>
      </c>
      <c r="H133" s="74"/>
      <c r="I133" s="61"/>
      <c r="J133" s="74"/>
    </row>
    <row r="134" spans="1:10" ht="17" customHeight="1">
      <c r="A134" s="10">
        <v>9</v>
      </c>
      <c r="B134" s="282" t="s">
        <v>304</v>
      </c>
      <c r="C134" s="283"/>
      <c r="D134" s="458"/>
      <c r="E134" s="284">
        <f t="shared" si="14"/>
        <v>0</v>
      </c>
      <c r="F134" s="7">
        <v>0.22</v>
      </c>
      <c r="G134" s="64">
        <v>50</v>
      </c>
      <c r="H134" s="74"/>
      <c r="I134" s="61"/>
      <c r="J134" s="286">
        <f t="shared" ref="J134:J139" si="15">E134</f>
        <v>0</v>
      </c>
    </row>
    <row r="135" spans="1:10" ht="17" customHeight="1">
      <c r="A135" s="10">
        <v>10</v>
      </c>
      <c r="B135" s="49" t="s">
        <v>213</v>
      </c>
      <c r="C135" s="283"/>
      <c r="D135" s="458"/>
      <c r="E135" s="284">
        <f t="shared" si="14"/>
        <v>0</v>
      </c>
      <c r="F135" s="6">
        <v>0.1</v>
      </c>
      <c r="G135" s="64">
        <v>50</v>
      </c>
      <c r="H135" s="74"/>
      <c r="I135" s="61"/>
      <c r="J135" s="286">
        <f t="shared" si="15"/>
        <v>0</v>
      </c>
    </row>
    <row r="136" spans="1:10" ht="17" customHeight="1">
      <c r="A136" s="10">
        <v>11</v>
      </c>
      <c r="B136" s="49" t="s">
        <v>212</v>
      </c>
      <c r="C136" s="283"/>
      <c r="D136" s="458"/>
      <c r="E136" s="284">
        <f t="shared" si="14"/>
        <v>0</v>
      </c>
      <c r="F136" s="6">
        <v>0.1</v>
      </c>
      <c r="G136" s="64">
        <v>50</v>
      </c>
      <c r="H136" s="74"/>
      <c r="I136" s="61"/>
      <c r="J136" s="286">
        <f t="shared" si="15"/>
        <v>0</v>
      </c>
    </row>
    <row r="137" spans="1:10" ht="17" customHeight="1">
      <c r="A137" s="10">
        <v>12</v>
      </c>
      <c r="B137" s="49" t="s">
        <v>207</v>
      </c>
      <c r="C137" s="283"/>
      <c r="D137" s="458"/>
      <c r="E137" s="284">
        <f t="shared" si="14"/>
        <v>0</v>
      </c>
      <c r="F137" s="6">
        <v>0.1</v>
      </c>
      <c r="G137" s="64">
        <v>50</v>
      </c>
      <c r="H137" s="74"/>
      <c r="I137" s="61"/>
      <c r="J137" s="286">
        <f t="shared" si="15"/>
        <v>0</v>
      </c>
    </row>
    <row r="138" spans="1:10" ht="17" customHeight="1">
      <c r="A138" s="10">
        <v>13</v>
      </c>
      <c r="B138" s="49" t="s">
        <v>208</v>
      </c>
      <c r="C138" s="283"/>
      <c r="D138" s="458"/>
      <c r="E138" s="284">
        <f>C138/(1+F138)</f>
        <v>0</v>
      </c>
      <c r="F138" s="6">
        <v>0.1</v>
      </c>
      <c r="G138" s="64">
        <v>50</v>
      </c>
      <c r="H138" s="285">
        <f>C138/1.26</f>
        <v>0</v>
      </c>
      <c r="I138" s="8">
        <v>0.16</v>
      </c>
      <c r="J138" s="286">
        <f t="shared" si="15"/>
        <v>0</v>
      </c>
    </row>
    <row r="139" spans="1:10" ht="17" customHeight="1">
      <c r="A139" s="10">
        <v>14</v>
      </c>
      <c r="B139" s="49" t="s">
        <v>209</v>
      </c>
      <c r="C139" s="283"/>
      <c r="D139" s="458"/>
      <c r="E139" s="284">
        <f>C139/(1+F139)</f>
        <v>0</v>
      </c>
      <c r="F139" s="7">
        <v>0.22</v>
      </c>
      <c r="G139" s="64">
        <v>50</v>
      </c>
      <c r="H139" s="285">
        <f>C139/1.36</f>
        <v>0</v>
      </c>
      <c r="I139" s="8">
        <v>0.16</v>
      </c>
      <c r="J139" s="286">
        <f t="shared" si="15"/>
        <v>0</v>
      </c>
    </row>
    <row r="140" spans="1:10" ht="17" customHeight="1">
      <c r="A140" s="10">
        <v>15</v>
      </c>
      <c r="B140" s="49" t="s">
        <v>306</v>
      </c>
      <c r="C140" s="288"/>
      <c r="D140" s="458"/>
      <c r="E140" s="74"/>
      <c r="F140" s="74"/>
      <c r="G140" s="74"/>
      <c r="H140" s="74"/>
      <c r="I140" s="61"/>
      <c r="J140" s="74"/>
    </row>
    <row r="141" spans="1:10" ht="17" customHeight="1">
      <c r="A141" s="10">
        <v>16</v>
      </c>
      <c r="B141" s="49" t="s">
        <v>210</v>
      </c>
      <c r="C141" s="283"/>
      <c r="D141" s="458"/>
      <c r="E141" s="74"/>
      <c r="F141" s="62"/>
      <c r="G141" s="63"/>
      <c r="H141" s="74"/>
      <c r="I141" s="61"/>
      <c r="J141" s="74"/>
    </row>
    <row r="142" spans="1:10" ht="20">
      <c r="A142" s="466" t="s">
        <v>92</v>
      </c>
      <c r="B142" s="466"/>
      <c r="C142" s="466"/>
      <c r="D142" s="68" t="s">
        <v>106</v>
      </c>
      <c r="E142" s="48"/>
      <c r="F142" s="48"/>
      <c r="G142" s="48"/>
      <c r="H142" s="48"/>
      <c r="I142" s="48"/>
      <c r="J142" s="48"/>
    </row>
    <row r="143" spans="1:10" ht="17" customHeight="1">
      <c r="A143" s="77">
        <v>1</v>
      </c>
      <c r="B143" s="282" t="s">
        <v>305</v>
      </c>
      <c r="C143" s="283"/>
      <c r="D143" s="457" t="s">
        <v>74</v>
      </c>
      <c r="E143" s="160"/>
      <c r="F143" s="62"/>
      <c r="G143" s="63"/>
      <c r="H143" s="74"/>
      <c r="I143" s="61"/>
      <c r="J143" s="74"/>
    </row>
    <row r="144" spans="1:10" ht="17" customHeight="1">
      <c r="A144" s="77">
        <v>2</v>
      </c>
      <c r="B144" s="49" t="s">
        <v>201</v>
      </c>
      <c r="C144" s="283"/>
      <c r="D144" s="457"/>
      <c r="E144" s="74"/>
      <c r="F144" s="62"/>
      <c r="G144" s="63"/>
      <c r="H144" s="74"/>
      <c r="I144" s="61"/>
      <c r="J144" s="74"/>
    </row>
    <row r="145" spans="1:10" ht="17" customHeight="1">
      <c r="A145" s="10">
        <v>3</v>
      </c>
      <c r="B145" s="49" t="s">
        <v>202</v>
      </c>
      <c r="C145" s="283"/>
      <c r="D145" s="457"/>
      <c r="E145" s="74"/>
      <c r="F145" s="61"/>
      <c r="G145" s="67"/>
      <c r="H145" s="74"/>
      <c r="I145" s="61"/>
      <c r="J145" s="74"/>
    </row>
    <row r="146" spans="1:10" ht="17" customHeight="1">
      <c r="A146" s="10">
        <v>4</v>
      </c>
      <c r="B146" s="49" t="s">
        <v>203</v>
      </c>
      <c r="C146" s="283"/>
      <c r="D146" s="457"/>
      <c r="E146" s="74"/>
      <c r="F146" s="62"/>
      <c r="G146" s="63"/>
      <c r="H146" s="74"/>
      <c r="I146" s="61"/>
      <c r="J146" s="286">
        <f>C146</f>
        <v>0</v>
      </c>
    </row>
    <row r="147" spans="1:10" ht="17" customHeight="1">
      <c r="A147" s="10">
        <v>5</v>
      </c>
      <c r="B147" s="49" t="s">
        <v>204</v>
      </c>
      <c r="C147" s="283"/>
      <c r="D147" s="457"/>
      <c r="E147" s="74"/>
      <c r="F147" s="61"/>
      <c r="G147" s="67"/>
      <c r="H147" s="285">
        <f>C147</f>
        <v>0</v>
      </c>
      <c r="I147" s="8">
        <v>0.16</v>
      </c>
      <c r="J147" s="74"/>
    </row>
    <row r="148" spans="1:10" ht="17" customHeight="1">
      <c r="A148" s="10">
        <v>6</v>
      </c>
      <c r="B148" s="50" t="s">
        <v>129</v>
      </c>
      <c r="C148" s="283"/>
      <c r="D148" s="457"/>
      <c r="E148" s="74"/>
      <c r="F148" s="65"/>
      <c r="G148" s="66"/>
      <c r="H148" s="74"/>
      <c r="I148" s="58">
        <v>0.08</v>
      </c>
      <c r="J148" s="74"/>
    </row>
    <row r="149" spans="1:10" ht="17" customHeight="1">
      <c r="A149" s="10">
        <v>7</v>
      </c>
      <c r="B149" s="49" t="s">
        <v>205</v>
      </c>
      <c r="C149" s="283"/>
      <c r="D149" s="457"/>
      <c r="E149" s="284">
        <f t="shared" ref="E149:E154" si="16">C149/(1+F149)</f>
        <v>0</v>
      </c>
      <c r="F149" s="6">
        <v>0.1</v>
      </c>
      <c r="G149" s="64">
        <v>50</v>
      </c>
      <c r="H149" s="74"/>
      <c r="I149" s="61"/>
      <c r="J149" s="74"/>
    </row>
    <row r="150" spans="1:10" ht="17" customHeight="1">
      <c r="A150" s="10">
        <v>8</v>
      </c>
      <c r="B150" s="49" t="s">
        <v>206</v>
      </c>
      <c r="C150" s="283"/>
      <c r="D150" s="457"/>
      <c r="E150" s="284">
        <f t="shared" si="16"/>
        <v>0</v>
      </c>
      <c r="F150" s="6">
        <v>0.1</v>
      </c>
      <c r="G150" s="64">
        <v>50</v>
      </c>
      <c r="H150" s="74"/>
      <c r="I150" s="61"/>
      <c r="J150" s="74"/>
    </row>
    <row r="151" spans="1:10" ht="17" customHeight="1">
      <c r="A151" s="10">
        <v>9</v>
      </c>
      <c r="B151" s="282" t="s">
        <v>304</v>
      </c>
      <c r="C151" s="283"/>
      <c r="D151" s="457"/>
      <c r="E151" s="284">
        <f t="shared" si="16"/>
        <v>0</v>
      </c>
      <c r="F151" s="7">
        <v>0.22</v>
      </c>
      <c r="G151" s="64">
        <v>50</v>
      </c>
      <c r="H151" s="74"/>
      <c r="I151" s="61"/>
      <c r="J151" s="286">
        <f t="shared" ref="J151:J156" si="17">E151</f>
        <v>0</v>
      </c>
    </row>
    <row r="152" spans="1:10" ht="17" customHeight="1">
      <c r="A152" s="10">
        <v>10</v>
      </c>
      <c r="B152" s="49" t="s">
        <v>213</v>
      </c>
      <c r="C152" s="283"/>
      <c r="D152" s="457"/>
      <c r="E152" s="284">
        <f t="shared" si="16"/>
        <v>0</v>
      </c>
      <c r="F152" s="6">
        <v>0.1</v>
      </c>
      <c r="G152" s="64">
        <v>50</v>
      </c>
      <c r="H152" s="74"/>
      <c r="I152" s="61"/>
      <c r="J152" s="286">
        <f t="shared" si="17"/>
        <v>0</v>
      </c>
    </row>
    <row r="153" spans="1:10" ht="17" customHeight="1">
      <c r="A153" s="10">
        <v>11</v>
      </c>
      <c r="B153" s="49" t="s">
        <v>212</v>
      </c>
      <c r="C153" s="283"/>
      <c r="D153" s="457"/>
      <c r="E153" s="284">
        <f t="shared" si="16"/>
        <v>0</v>
      </c>
      <c r="F153" s="6">
        <v>0.1</v>
      </c>
      <c r="G153" s="64">
        <v>50</v>
      </c>
      <c r="H153" s="74"/>
      <c r="I153" s="61"/>
      <c r="J153" s="286">
        <f t="shared" si="17"/>
        <v>0</v>
      </c>
    </row>
    <row r="154" spans="1:10" ht="17" customHeight="1">
      <c r="A154" s="10">
        <v>12</v>
      </c>
      <c r="B154" s="49" t="s">
        <v>207</v>
      </c>
      <c r="C154" s="283"/>
      <c r="D154" s="457"/>
      <c r="E154" s="284">
        <f t="shared" si="16"/>
        <v>0</v>
      </c>
      <c r="F154" s="6">
        <v>0.1</v>
      </c>
      <c r="G154" s="64">
        <v>50</v>
      </c>
      <c r="H154" s="74"/>
      <c r="I154" s="61"/>
      <c r="J154" s="286">
        <f t="shared" si="17"/>
        <v>0</v>
      </c>
    </row>
    <row r="155" spans="1:10" ht="17" customHeight="1">
      <c r="A155" s="10">
        <v>13</v>
      </c>
      <c r="B155" s="49" t="s">
        <v>208</v>
      </c>
      <c r="C155" s="283"/>
      <c r="D155" s="457"/>
      <c r="E155" s="284">
        <f>C155/(1+F155)</f>
        <v>0</v>
      </c>
      <c r="F155" s="6">
        <v>0.1</v>
      </c>
      <c r="G155" s="64">
        <v>50</v>
      </c>
      <c r="H155" s="285">
        <f>C155/1.26</f>
        <v>0</v>
      </c>
      <c r="I155" s="8">
        <v>0.16</v>
      </c>
      <c r="J155" s="286">
        <f t="shared" si="17"/>
        <v>0</v>
      </c>
    </row>
    <row r="156" spans="1:10" ht="17" customHeight="1">
      <c r="A156" s="10">
        <v>14</v>
      </c>
      <c r="B156" s="49" t="s">
        <v>209</v>
      </c>
      <c r="C156" s="283"/>
      <c r="D156" s="457"/>
      <c r="E156" s="284">
        <f>C156/(1+F156)</f>
        <v>0</v>
      </c>
      <c r="F156" s="7">
        <v>0.22</v>
      </c>
      <c r="G156" s="64">
        <v>50</v>
      </c>
      <c r="H156" s="285">
        <f>C156/1.36</f>
        <v>0</v>
      </c>
      <c r="I156" s="8">
        <v>0.16</v>
      </c>
      <c r="J156" s="286">
        <f t="shared" si="17"/>
        <v>0</v>
      </c>
    </row>
    <row r="157" spans="1:10" ht="17" customHeight="1">
      <c r="A157" s="10">
        <v>15</v>
      </c>
      <c r="B157" s="49" t="s">
        <v>306</v>
      </c>
      <c r="C157" s="288"/>
      <c r="D157" s="457"/>
      <c r="E157" s="74"/>
      <c r="F157" s="74"/>
      <c r="G157" s="74"/>
      <c r="H157" s="74"/>
      <c r="I157" s="61"/>
      <c r="J157" s="74"/>
    </row>
    <row r="158" spans="1:10" ht="17" customHeight="1">
      <c r="A158" s="10">
        <v>16</v>
      </c>
      <c r="B158" s="49" t="s">
        <v>210</v>
      </c>
      <c r="C158" s="283"/>
      <c r="D158" s="457"/>
      <c r="E158" s="74"/>
      <c r="F158" s="62"/>
      <c r="G158" s="63"/>
      <c r="H158" s="74"/>
      <c r="I158" s="61"/>
      <c r="J158" s="74"/>
    </row>
    <row r="159" spans="1:10" ht="20">
      <c r="A159" s="459" t="s">
        <v>91</v>
      </c>
      <c r="B159" s="459"/>
      <c r="C159" s="459"/>
      <c r="D159" s="68" t="s">
        <v>105</v>
      </c>
      <c r="E159" s="48"/>
      <c r="F159" s="48"/>
      <c r="G159" s="48"/>
      <c r="H159" s="48"/>
      <c r="I159" s="48"/>
      <c r="J159" s="48"/>
    </row>
    <row r="160" spans="1:10" ht="17" customHeight="1">
      <c r="A160" s="77">
        <v>1</v>
      </c>
      <c r="B160" s="282" t="s">
        <v>305</v>
      </c>
      <c r="C160" s="283"/>
      <c r="D160" s="460" t="s">
        <v>73</v>
      </c>
      <c r="E160" s="160"/>
      <c r="F160" s="62"/>
      <c r="G160" s="63"/>
      <c r="H160" s="74"/>
      <c r="I160" s="61"/>
      <c r="J160" s="74"/>
    </row>
    <row r="161" spans="1:10" ht="17" customHeight="1">
      <c r="A161" s="77">
        <v>2</v>
      </c>
      <c r="B161" s="49" t="s">
        <v>201</v>
      </c>
      <c r="C161" s="283"/>
      <c r="D161" s="460"/>
      <c r="E161" s="74"/>
      <c r="F161" s="62"/>
      <c r="G161" s="63"/>
      <c r="H161" s="74"/>
      <c r="I161" s="61"/>
      <c r="J161" s="74"/>
    </row>
    <row r="162" spans="1:10" ht="17" customHeight="1">
      <c r="A162" s="10">
        <v>3</v>
      </c>
      <c r="B162" s="49" t="s">
        <v>202</v>
      </c>
      <c r="C162" s="283"/>
      <c r="D162" s="460"/>
      <c r="E162" s="74"/>
      <c r="F162" s="61"/>
      <c r="G162" s="67"/>
      <c r="H162" s="74"/>
      <c r="I162" s="61"/>
      <c r="J162" s="74"/>
    </row>
    <row r="163" spans="1:10" ht="17" customHeight="1">
      <c r="A163" s="10">
        <v>4</v>
      </c>
      <c r="B163" s="49" t="s">
        <v>203</v>
      </c>
      <c r="C163" s="283"/>
      <c r="D163" s="460"/>
      <c r="E163" s="74"/>
      <c r="F163" s="62"/>
      <c r="G163" s="63"/>
      <c r="H163" s="74"/>
      <c r="I163" s="61"/>
      <c r="J163" s="286">
        <f>C163</f>
        <v>0</v>
      </c>
    </row>
    <row r="164" spans="1:10" ht="17" customHeight="1">
      <c r="A164" s="10">
        <v>5</v>
      </c>
      <c r="B164" s="49" t="s">
        <v>204</v>
      </c>
      <c r="C164" s="283"/>
      <c r="D164" s="460"/>
      <c r="E164" s="74"/>
      <c r="F164" s="61"/>
      <c r="G164" s="67"/>
      <c r="H164" s="285">
        <f>C164</f>
        <v>0</v>
      </c>
      <c r="I164" s="8">
        <v>0.16</v>
      </c>
      <c r="J164" s="74"/>
    </row>
    <row r="165" spans="1:10" ht="17" customHeight="1">
      <c r="A165" s="10">
        <v>6</v>
      </c>
      <c r="B165" s="50" t="s">
        <v>129</v>
      </c>
      <c r="C165" s="283"/>
      <c r="D165" s="460"/>
      <c r="E165" s="74"/>
      <c r="F165" s="65"/>
      <c r="G165" s="66"/>
      <c r="H165" s="74"/>
      <c r="I165" s="58">
        <v>0.08</v>
      </c>
      <c r="J165" s="74"/>
    </row>
    <row r="166" spans="1:10" ht="17" customHeight="1">
      <c r="A166" s="10">
        <v>7</v>
      </c>
      <c r="B166" s="49" t="s">
        <v>205</v>
      </c>
      <c r="C166" s="283"/>
      <c r="D166" s="460"/>
      <c r="E166" s="284">
        <f t="shared" ref="E166:E171" si="18">C166/(1+F166)</f>
        <v>0</v>
      </c>
      <c r="F166" s="6">
        <v>0.1</v>
      </c>
      <c r="G166" s="64">
        <v>50</v>
      </c>
      <c r="H166" s="74"/>
      <c r="I166" s="61"/>
      <c r="J166" s="74"/>
    </row>
    <row r="167" spans="1:10" ht="17" customHeight="1">
      <c r="A167" s="10">
        <v>8</v>
      </c>
      <c r="B167" s="49" t="s">
        <v>206</v>
      </c>
      <c r="C167" s="283"/>
      <c r="D167" s="460"/>
      <c r="E167" s="284">
        <f t="shared" si="18"/>
        <v>0</v>
      </c>
      <c r="F167" s="6">
        <v>0.1</v>
      </c>
      <c r="G167" s="64">
        <v>50</v>
      </c>
      <c r="H167" s="74"/>
      <c r="I167" s="61"/>
      <c r="J167" s="74"/>
    </row>
    <row r="168" spans="1:10" ht="17" customHeight="1">
      <c r="A168" s="10">
        <v>9</v>
      </c>
      <c r="B168" s="282" t="s">
        <v>304</v>
      </c>
      <c r="C168" s="283"/>
      <c r="D168" s="460"/>
      <c r="E168" s="284">
        <f t="shared" si="18"/>
        <v>0</v>
      </c>
      <c r="F168" s="7">
        <v>0.22</v>
      </c>
      <c r="G168" s="64">
        <v>50</v>
      </c>
      <c r="H168" s="74"/>
      <c r="I168" s="61"/>
      <c r="J168" s="286">
        <f t="shared" ref="J168:J173" si="19">E168</f>
        <v>0</v>
      </c>
    </row>
    <row r="169" spans="1:10" ht="17" customHeight="1">
      <c r="A169" s="10">
        <v>10</v>
      </c>
      <c r="B169" s="49" t="s">
        <v>213</v>
      </c>
      <c r="C169" s="283"/>
      <c r="D169" s="460"/>
      <c r="E169" s="284">
        <f t="shared" si="18"/>
        <v>0</v>
      </c>
      <c r="F169" s="6">
        <v>0.1</v>
      </c>
      <c r="G169" s="64">
        <v>50</v>
      </c>
      <c r="H169" s="74"/>
      <c r="I169" s="61"/>
      <c r="J169" s="286">
        <f t="shared" si="19"/>
        <v>0</v>
      </c>
    </row>
    <row r="170" spans="1:10" ht="17" customHeight="1">
      <c r="A170" s="10">
        <v>11</v>
      </c>
      <c r="B170" s="49" t="s">
        <v>212</v>
      </c>
      <c r="C170" s="283"/>
      <c r="D170" s="460"/>
      <c r="E170" s="284">
        <f t="shared" si="18"/>
        <v>0</v>
      </c>
      <c r="F170" s="6">
        <v>0.1</v>
      </c>
      <c r="G170" s="64">
        <v>50</v>
      </c>
      <c r="H170" s="74"/>
      <c r="I170" s="61"/>
      <c r="J170" s="286">
        <f t="shared" si="19"/>
        <v>0</v>
      </c>
    </row>
    <row r="171" spans="1:10" ht="17" customHeight="1">
      <c r="A171" s="10">
        <v>12</v>
      </c>
      <c r="B171" s="49" t="s">
        <v>207</v>
      </c>
      <c r="C171" s="283"/>
      <c r="D171" s="460"/>
      <c r="E171" s="284">
        <f t="shared" si="18"/>
        <v>0</v>
      </c>
      <c r="F171" s="6">
        <v>0.1</v>
      </c>
      <c r="G171" s="64">
        <v>50</v>
      </c>
      <c r="H171" s="74"/>
      <c r="I171" s="61"/>
      <c r="J171" s="286">
        <f t="shared" si="19"/>
        <v>0</v>
      </c>
    </row>
    <row r="172" spans="1:10" ht="17" customHeight="1">
      <c r="A172" s="10">
        <v>13</v>
      </c>
      <c r="B172" s="49" t="s">
        <v>208</v>
      </c>
      <c r="C172" s="283"/>
      <c r="D172" s="460"/>
      <c r="E172" s="284">
        <f>C172/(1+F172)</f>
        <v>0</v>
      </c>
      <c r="F172" s="6">
        <v>0.1</v>
      </c>
      <c r="G172" s="64">
        <v>50</v>
      </c>
      <c r="H172" s="285">
        <f>C172/1.26</f>
        <v>0</v>
      </c>
      <c r="I172" s="8">
        <v>0.16</v>
      </c>
      <c r="J172" s="286">
        <f t="shared" si="19"/>
        <v>0</v>
      </c>
    </row>
    <row r="173" spans="1:10" ht="17" customHeight="1">
      <c r="A173" s="10">
        <v>14</v>
      </c>
      <c r="B173" s="49" t="s">
        <v>209</v>
      </c>
      <c r="C173" s="283"/>
      <c r="D173" s="460"/>
      <c r="E173" s="284">
        <f>C173/(1+F173)</f>
        <v>0</v>
      </c>
      <c r="F173" s="7">
        <v>0.22</v>
      </c>
      <c r="G173" s="64">
        <v>50</v>
      </c>
      <c r="H173" s="285">
        <f>C173/1.36</f>
        <v>0</v>
      </c>
      <c r="I173" s="8">
        <v>0.16</v>
      </c>
      <c r="J173" s="286">
        <f t="shared" si="19"/>
        <v>0</v>
      </c>
    </row>
    <row r="174" spans="1:10" ht="17" customHeight="1">
      <c r="A174" s="10">
        <v>15</v>
      </c>
      <c r="B174" s="49" t="s">
        <v>306</v>
      </c>
      <c r="C174" s="288"/>
      <c r="D174" s="460"/>
      <c r="E174" s="74"/>
      <c r="F174" s="74"/>
      <c r="G174" s="74"/>
      <c r="H174" s="74"/>
      <c r="I174" s="61"/>
      <c r="J174" s="74"/>
    </row>
    <row r="175" spans="1:10" ht="17" customHeight="1">
      <c r="A175" s="10">
        <v>16</v>
      </c>
      <c r="B175" s="49" t="s">
        <v>210</v>
      </c>
      <c r="C175" s="283"/>
      <c r="D175" s="460"/>
      <c r="E175" s="74"/>
      <c r="F175" s="62"/>
      <c r="G175" s="63"/>
      <c r="H175" s="74"/>
      <c r="I175" s="61"/>
      <c r="J175" s="74"/>
    </row>
    <row r="176" spans="1:10" ht="20">
      <c r="A176" s="459" t="s">
        <v>90</v>
      </c>
      <c r="B176" s="459"/>
      <c r="C176" s="459"/>
      <c r="D176" s="68" t="s">
        <v>104</v>
      </c>
      <c r="E176" s="48"/>
      <c r="F176" s="48"/>
      <c r="G176" s="48"/>
      <c r="H176" s="48"/>
      <c r="I176" s="48"/>
      <c r="J176" s="48"/>
    </row>
    <row r="177" spans="1:10" ht="17" customHeight="1">
      <c r="A177" s="77">
        <v>1</v>
      </c>
      <c r="B177" s="282" t="s">
        <v>305</v>
      </c>
      <c r="C177" s="283"/>
      <c r="D177" s="467" t="s">
        <v>72</v>
      </c>
      <c r="E177" s="160"/>
      <c r="F177" s="62"/>
      <c r="G177" s="63"/>
      <c r="H177" s="74"/>
      <c r="I177" s="61"/>
      <c r="J177" s="74"/>
    </row>
    <row r="178" spans="1:10" ht="17" customHeight="1">
      <c r="A178" s="77">
        <v>2</v>
      </c>
      <c r="B178" s="49" t="s">
        <v>201</v>
      </c>
      <c r="C178" s="283"/>
      <c r="D178" s="467"/>
      <c r="E178" s="74"/>
      <c r="F178" s="62"/>
      <c r="G178" s="63"/>
      <c r="H178" s="74"/>
      <c r="I178" s="61"/>
      <c r="J178" s="74"/>
    </row>
    <row r="179" spans="1:10" ht="17" customHeight="1">
      <c r="A179" s="10">
        <v>3</v>
      </c>
      <c r="B179" s="49" t="s">
        <v>202</v>
      </c>
      <c r="C179" s="283"/>
      <c r="D179" s="467"/>
      <c r="E179" s="74"/>
      <c r="F179" s="61"/>
      <c r="G179" s="67"/>
      <c r="H179" s="74"/>
      <c r="I179" s="61"/>
      <c r="J179" s="74"/>
    </row>
    <row r="180" spans="1:10" ht="17" customHeight="1">
      <c r="A180" s="10">
        <v>4</v>
      </c>
      <c r="B180" s="49" t="s">
        <v>203</v>
      </c>
      <c r="C180" s="283"/>
      <c r="D180" s="467"/>
      <c r="E180" s="74"/>
      <c r="F180" s="62"/>
      <c r="G180" s="63"/>
      <c r="H180" s="74"/>
      <c r="I180" s="61"/>
      <c r="J180" s="286">
        <f>C180</f>
        <v>0</v>
      </c>
    </row>
    <row r="181" spans="1:10" ht="17" customHeight="1">
      <c r="A181" s="10">
        <v>5</v>
      </c>
      <c r="B181" s="49" t="s">
        <v>204</v>
      </c>
      <c r="C181" s="283"/>
      <c r="D181" s="467"/>
      <c r="E181" s="74"/>
      <c r="F181" s="61"/>
      <c r="G181" s="67"/>
      <c r="H181" s="285">
        <f>C181</f>
        <v>0</v>
      </c>
      <c r="I181" s="8">
        <v>0.16</v>
      </c>
      <c r="J181" s="74"/>
    </row>
    <row r="182" spans="1:10" ht="17" customHeight="1">
      <c r="A182" s="10">
        <v>6</v>
      </c>
      <c r="B182" s="50" t="s">
        <v>129</v>
      </c>
      <c r="C182" s="283"/>
      <c r="D182" s="467"/>
      <c r="E182" s="74"/>
      <c r="F182" s="65"/>
      <c r="G182" s="66"/>
      <c r="H182" s="74"/>
      <c r="I182" s="58">
        <v>0.08</v>
      </c>
      <c r="J182" s="74"/>
    </row>
    <row r="183" spans="1:10" ht="17" customHeight="1">
      <c r="A183" s="10">
        <v>7</v>
      </c>
      <c r="B183" s="49" t="s">
        <v>205</v>
      </c>
      <c r="C183" s="283"/>
      <c r="D183" s="467"/>
      <c r="E183" s="284">
        <f t="shared" ref="E183:E188" si="20">C183/(1+F183)</f>
        <v>0</v>
      </c>
      <c r="F183" s="6">
        <v>0.1</v>
      </c>
      <c r="G183" s="64">
        <v>50</v>
      </c>
      <c r="H183" s="74"/>
      <c r="I183" s="61"/>
      <c r="J183" s="74"/>
    </row>
    <row r="184" spans="1:10" ht="17" customHeight="1">
      <c r="A184" s="10">
        <v>8</v>
      </c>
      <c r="B184" s="49" t="s">
        <v>206</v>
      </c>
      <c r="C184" s="283"/>
      <c r="D184" s="467"/>
      <c r="E184" s="284">
        <f t="shared" si="20"/>
        <v>0</v>
      </c>
      <c r="F184" s="6">
        <v>0.1</v>
      </c>
      <c r="G184" s="64">
        <v>50</v>
      </c>
      <c r="H184" s="74"/>
      <c r="I184" s="61"/>
      <c r="J184" s="74"/>
    </row>
    <row r="185" spans="1:10" ht="17" customHeight="1">
      <c r="A185" s="10">
        <v>9</v>
      </c>
      <c r="B185" s="282" t="s">
        <v>304</v>
      </c>
      <c r="C185" s="283"/>
      <c r="D185" s="467"/>
      <c r="E185" s="284">
        <f t="shared" si="20"/>
        <v>0</v>
      </c>
      <c r="F185" s="7">
        <v>0.22</v>
      </c>
      <c r="G185" s="64">
        <v>50</v>
      </c>
      <c r="H185" s="74"/>
      <c r="I185" s="61"/>
      <c r="J185" s="286">
        <f t="shared" ref="J185:J190" si="21">E185</f>
        <v>0</v>
      </c>
    </row>
    <row r="186" spans="1:10" ht="17" customHeight="1">
      <c r="A186" s="10">
        <v>10</v>
      </c>
      <c r="B186" s="49" t="s">
        <v>213</v>
      </c>
      <c r="C186" s="283"/>
      <c r="D186" s="467"/>
      <c r="E186" s="284">
        <f t="shared" si="20"/>
        <v>0</v>
      </c>
      <c r="F186" s="6">
        <v>0.1</v>
      </c>
      <c r="G186" s="64">
        <v>50</v>
      </c>
      <c r="H186" s="74"/>
      <c r="I186" s="61"/>
      <c r="J186" s="286">
        <f t="shared" si="21"/>
        <v>0</v>
      </c>
    </row>
    <row r="187" spans="1:10" ht="17" customHeight="1">
      <c r="A187" s="10">
        <v>11</v>
      </c>
      <c r="B187" s="49" t="s">
        <v>212</v>
      </c>
      <c r="C187" s="283"/>
      <c r="D187" s="467"/>
      <c r="E187" s="284">
        <f t="shared" si="20"/>
        <v>0</v>
      </c>
      <c r="F187" s="6">
        <v>0.1</v>
      </c>
      <c r="G187" s="64">
        <v>50</v>
      </c>
      <c r="H187" s="74"/>
      <c r="I187" s="61"/>
      <c r="J187" s="286">
        <f t="shared" si="21"/>
        <v>0</v>
      </c>
    </row>
    <row r="188" spans="1:10" ht="17" customHeight="1">
      <c r="A188" s="10">
        <v>12</v>
      </c>
      <c r="B188" s="49" t="s">
        <v>207</v>
      </c>
      <c r="C188" s="283"/>
      <c r="D188" s="467"/>
      <c r="E188" s="284">
        <f t="shared" si="20"/>
        <v>0</v>
      </c>
      <c r="F188" s="6">
        <v>0.1</v>
      </c>
      <c r="G188" s="64">
        <v>50</v>
      </c>
      <c r="H188" s="74"/>
      <c r="I188" s="61"/>
      <c r="J188" s="286">
        <f t="shared" si="21"/>
        <v>0</v>
      </c>
    </row>
    <row r="189" spans="1:10" ht="17" customHeight="1">
      <c r="A189" s="10">
        <v>13</v>
      </c>
      <c r="B189" s="49" t="s">
        <v>208</v>
      </c>
      <c r="C189" s="283"/>
      <c r="D189" s="467"/>
      <c r="E189" s="284">
        <f>C189/(1+F189)</f>
        <v>0</v>
      </c>
      <c r="F189" s="6">
        <v>0.1</v>
      </c>
      <c r="G189" s="64">
        <v>50</v>
      </c>
      <c r="H189" s="285">
        <f>C189/1.26</f>
        <v>0</v>
      </c>
      <c r="I189" s="8">
        <v>0.16</v>
      </c>
      <c r="J189" s="286">
        <f t="shared" si="21"/>
        <v>0</v>
      </c>
    </row>
    <row r="190" spans="1:10" ht="17" customHeight="1">
      <c r="A190" s="10">
        <v>14</v>
      </c>
      <c r="B190" s="49" t="s">
        <v>209</v>
      </c>
      <c r="C190" s="283"/>
      <c r="D190" s="467"/>
      <c r="E190" s="284">
        <f>C190/(1+F190)</f>
        <v>0</v>
      </c>
      <c r="F190" s="7">
        <v>0.22</v>
      </c>
      <c r="G190" s="64">
        <v>50</v>
      </c>
      <c r="H190" s="285">
        <f>C190/1.36</f>
        <v>0</v>
      </c>
      <c r="I190" s="8">
        <v>0.16</v>
      </c>
      <c r="J190" s="286">
        <f t="shared" si="21"/>
        <v>0</v>
      </c>
    </row>
    <row r="191" spans="1:10" ht="17" customHeight="1">
      <c r="A191" s="10">
        <v>15</v>
      </c>
      <c r="B191" s="49" t="s">
        <v>306</v>
      </c>
      <c r="C191" s="288"/>
      <c r="D191" s="467"/>
      <c r="E191" s="74"/>
      <c r="F191" s="74"/>
      <c r="G191" s="74"/>
      <c r="H191" s="74"/>
      <c r="I191" s="61"/>
      <c r="J191" s="74"/>
    </row>
    <row r="192" spans="1:10" ht="17" customHeight="1">
      <c r="A192" s="10">
        <v>16</v>
      </c>
      <c r="B192" s="49" t="s">
        <v>210</v>
      </c>
      <c r="C192" s="283"/>
      <c r="D192" s="467"/>
      <c r="E192" s="74"/>
      <c r="F192" s="62"/>
      <c r="G192" s="63"/>
      <c r="H192" s="74"/>
      <c r="I192" s="61"/>
      <c r="J192" s="74"/>
    </row>
    <row r="193" spans="1:10" ht="20">
      <c r="A193" s="459" t="s">
        <v>89</v>
      </c>
      <c r="B193" s="459"/>
      <c r="C193" s="459"/>
      <c r="D193" s="68" t="s">
        <v>103</v>
      </c>
      <c r="E193" s="48"/>
      <c r="F193" s="48"/>
      <c r="G193" s="48"/>
      <c r="H193" s="48"/>
      <c r="I193" s="48"/>
      <c r="J193" s="48"/>
    </row>
    <row r="194" spans="1:10" ht="17" customHeight="1">
      <c r="A194" s="77">
        <v>1</v>
      </c>
      <c r="B194" s="282" t="s">
        <v>305</v>
      </c>
      <c r="C194" s="283"/>
      <c r="D194" s="461" t="s">
        <v>71</v>
      </c>
      <c r="E194" s="160"/>
      <c r="F194" s="62"/>
      <c r="G194" s="63"/>
      <c r="H194" s="74"/>
      <c r="I194" s="61"/>
      <c r="J194" s="74"/>
    </row>
    <row r="195" spans="1:10" ht="17" customHeight="1">
      <c r="A195" s="77">
        <v>2</v>
      </c>
      <c r="B195" s="49" t="s">
        <v>201</v>
      </c>
      <c r="C195" s="283"/>
      <c r="D195" s="461"/>
      <c r="E195" s="74"/>
      <c r="F195" s="62"/>
      <c r="G195" s="63"/>
      <c r="H195" s="74"/>
      <c r="I195" s="61"/>
      <c r="J195" s="74"/>
    </row>
    <row r="196" spans="1:10" ht="17" customHeight="1">
      <c r="A196" s="10">
        <v>3</v>
      </c>
      <c r="B196" s="49" t="s">
        <v>202</v>
      </c>
      <c r="C196" s="283"/>
      <c r="D196" s="461"/>
      <c r="E196" s="74"/>
      <c r="F196" s="61"/>
      <c r="G196" s="67"/>
      <c r="H196" s="74"/>
      <c r="I196" s="61"/>
      <c r="J196" s="74"/>
    </row>
    <row r="197" spans="1:10" ht="17" customHeight="1">
      <c r="A197" s="10">
        <v>4</v>
      </c>
      <c r="B197" s="49" t="s">
        <v>203</v>
      </c>
      <c r="C197" s="283"/>
      <c r="D197" s="461"/>
      <c r="E197" s="74"/>
      <c r="F197" s="62"/>
      <c r="G197" s="63"/>
      <c r="H197" s="74"/>
      <c r="I197" s="61"/>
      <c r="J197" s="286">
        <f>C197</f>
        <v>0</v>
      </c>
    </row>
    <row r="198" spans="1:10" ht="17" customHeight="1">
      <c r="A198" s="10">
        <v>5</v>
      </c>
      <c r="B198" s="49" t="s">
        <v>204</v>
      </c>
      <c r="C198" s="283"/>
      <c r="D198" s="461"/>
      <c r="E198" s="74"/>
      <c r="F198" s="61"/>
      <c r="G198" s="67"/>
      <c r="H198" s="285">
        <f>C198</f>
        <v>0</v>
      </c>
      <c r="I198" s="8">
        <v>0.16</v>
      </c>
      <c r="J198" s="74"/>
    </row>
    <row r="199" spans="1:10" ht="17" customHeight="1">
      <c r="A199" s="10">
        <v>6</v>
      </c>
      <c r="B199" s="50" t="s">
        <v>129</v>
      </c>
      <c r="C199" s="283"/>
      <c r="D199" s="461"/>
      <c r="E199" s="74"/>
      <c r="F199" s="65"/>
      <c r="G199" s="66"/>
      <c r="H199" s="74"/>
      <c r="I199" s="58">
        <v>0.08</v>
      </c>
      <c r="J199" s="74"/>
    </row>
    <row r="200" spans="1:10" ht="17" customHeight="1">
      <c r="A200" s="10">
        <v>7</v>
      </c>
      <c r="B200" s="49" t="s">
        <v>205</v>
      </c>
      <c r="C200" s="283"/>
      <c r="D200" s="461"/>
      <c r="E200" s="284">
        <f t="shared" ref="E200:E205" si="22">C200/(1+F200)</f>
        <v>0</v>
      </c>
      <c r="F200" s="6">
        <v>0.1</v>
      </c>
      <c r="G200" s="64">
        <v>50</v>
      </c>
      <c r="H200" s="74"/>
      <c r="I200" s="61"/>
      <c r="J200" s="74"/>
    </row>
    <row r="201" spans="1:10" ht="17" customHeight="1">
      <c r="A201" s="10">
        <v>8</v>
      </c>
      <c r="B201" s="49" t="s">
        <v>206</v>
      </c>
      <c r="C201" s="283"/>
      <c r="D201" s="461"/>
      <c r="E201" s="284">
        <f t="shared" si="22"/>
        <v>0</v>
      </c>
      <c r="F201" s="6">
        <v>0.1</v>
      </c>
      <c r="G201" s="64">
        <v>50</v>
      </c>
      <c r="H201" s="74"/>
      <c r="I201" s="61"/>
      <c r="J201" s="74"/>
    </row>
    <row r="202" spans="1:10" ht="17" customHeight="1">
      <c r="A202" s="10">
        <v>9</v>
      </c>
      <c r="B202" s="282" t="s">
        <v>304</v>
      </c>
      <c r="C202" s="283"/>
      <c r="D202" s="461"/>
      <c r="E202" s="284">
        <f t="shared" si="22"/>
        <v>0</v>
      </c>
      <c r="F202" s="7">
        <v>0.22</v>
      </c>
      <c r="G202" s="64">
        <v>50</v>
      </c>
      <c r="H202" s="74"/>
      <c r="I202" s="61"/>
      <c r="J202" s="286">
        <f t="shared" ref="J202:J207" si="23">E202</f>
        <v>0</v>
      </c>
    </row>
    <row r="203" spans="1:10" ht="17" customHeight="1">
      <c r="A203" s="10">
        <v>10</v>
      </c>
      <c r="B203" s="49" t="s">
        <v>213</v>
      </c>
      <c r="C203" s="283"/>
      <c r="D203" s="461"/>
      <c r="E203" s="284">
        <f t="shared" si="22"/>
        <v>0</v>
      </c>
      <c r="F203" s="6">
        <v>0.1</v>
      </c>
      <c r="G203" s="64">
        <v>50</v>
      </c>
      <c r="H203" s="74"/>
      <c r="I203" s="61"/>
      <c r="J203" s="286">
        <f t="shared" si="23"/>
        <v>0</v>
      </c>
    </row>
    <row r="204" spans="1:10" ht="17" customHeight="1">
      <c r="A204" s="10">
        <v>11</v>
      </c>
      <c r="B204" s="49" t="s">
        <v>212</v>
      </c>
      <c r="C204" s="283"/>
      <c r="D204" s="461"/>
      <c r="E204" s="284">
        <f t="shared" si="22"/>
        <v>0</v>
      </c>
      <c r="F204" s="6">
        <v>0.1</v>
      </c>
      <c r="G204" s="64">
        <v>50</v>
      </c>
      <c r="H204" s="74"/>
      <c r="I204" s="61"/>
      <c r="J204" s="286">
        <f t="shared" si="23"/>
        <v>0</v>
      </c>
    </row>
    <row r="205" spans="1:10" ht="17" customHeight="1">
      <c r="A205" s="10">
        <v>12</v>
      </c>
      <c r="B205" s="49" t="s">
        <v>207</v>
      </c>
      <c r="C205" s="283"/>
      <c r="D205" s="461"/>
      <c r="E205" s="284">
        <f t="shared" si="22"/>
        <v>0</v>
      </c>
      <c r="F205" s="6">
        <v>0.1</v>
      </c>
      <c r="G205" s="64">
        <v>50</v>
      </c>
      <c r="H205" s="74"/>
      <c r="I205" s="61"/>
      <c r="J205" s="286">
        <f t="shared" si="23"/>
        <v>0</v>
      </c>
    </row>
    <row r="206" spans="1:10" ht="17" customHeight="1">
      <c r="A206" s="10">
        <v>13</v>
      </c>
      <c r="B206" s="49" t="s">
        <v>208</v>
      </c>
      <c r="C206" s="283"/>
      <c r="D206" s="461"/>
      <c r="E206" s="284">
        <f>C206/(1+F206)</f>
        <v>0</v>
      </c>
      <c r="F206" s="6">
        <v>0.1</v>
      </c>
      <c r="G206" s="64">
        <v>50</v>
      </c>
      <c r="H206" s="285">
        <f>C206/1.26</f>
        <v>0</v>
      </c>
      <c r="I206" s="8">
        <v>0.16</v>
      </c>
      <c r="J206" s="286">
        <f t="shared" si="23"/>
        <v>0</v>
      </c>
    </row>
    <row r="207" spans="1:10" ht="17" customHeight="1">
      <c r="A207" s="10">
        <v>14</v>
      </c>
      <c r="B207" s="49" t="s">
        <v>209</v>
      </c>
      <c r="C207" s="283"/>
      <c r="D207" s="461"/>
      <c r="E207" s="284">
        <f>C207/(1+F207)</f>
        <v>0</v>
      </c>
      <c r="F207" s="7">
        <v>0.22</v>
      </c>
      <c r="G207" s="64">
        <v>50</v>
      </c>
      <c r="H207" s="285">
        <f>C207/1.36</f>
        <v>0</v>
      </c>
      <c r="I207" s="8">
        <v>0.16</v>
      </c>
      <c r="J207" s="286">
        <f t="shared" si="23"/>
        <v>0</v>
      </c>
    </row>
    <row r="208" spans="1:10" ht="17" customHeight="1">
      <c r="A208" s="10">
        <v>15</v>
      </c>
      <c r="B208" s="49" t="s">
        <v>306</v>
      </c>
      <c r="C208" s="288"/>
      <c r="D208" s="461"/>
      <c r="E208" s="74"/>
      <c r="F208" s="74"/>
      <c r="G208" s="74"/>
      <c r="H208" s="74"/>
      <c r="I208" s="61"/>
      <c r="J208" s="74"/>
    </row>
    <row r="209" spans="1:10" ht="17" customHeight="1">
      <c r="A209" s="10">
        <v>16</v>
      </c>
      <c r="B209" s="49" t="s">
        <v>210</v>
      </c>
      <c r="C209" s="283"/>
      <c r="D209" s="461"/>
      <c r="E209" s="74"/>
      <c r="F209" s="62"/>
      <c r="G209" s="63"/>
      <c r="H209" s="74"/>
      <c r="I209" s="61"/>
      <c r="J209" s="74"/>
    </row>
    <row r="210" spans="1:10" ht="20">
      <c r="A210" s="459" t="s">
        <v>88</v>
      </c>
      <c r="B210" s="459"/>
      <c r="C210" s="459"/>
      <c r="D210" s="78">
        <f>Note!B2</f>
        <v>2019</v>
      </c>
      <c r="E210" s="48"/>
      <c r="F210" s="48"/>
      <c r="G210" s="48"/>
      <c r="H210" s="48"/>
      <c r="I210" s="48"/>
      <c r="J210" s="48"/>
    </row>
    <row r="211" spans="1:10" ht="17" customHeight="1">
      <c r="A211" s="77">
        <v>1</v>
      </c>
      <c r="B211" s="282" t="s">
        <v>305</v>
      </c>
      <c r="C211" s="288">
        <f t="shared" ref="C211:C226" si="24">C7+C24+C41+C58+C75+C92+C109+C126+C143+C160+C177+C194</f>
        <v>0</v>
      </c>
      <c r="D211" s="455" t="s">
        <v>116</v>
      </c>
      <c r="E211" s="160"/>
      <c r="F211" s="62"/>
      <c r="G211" s="63"/>
      <c r="H211" s="74"/>
      <c r="I211" s="61"/>
      <c r="J211" s="74"/>
    </row>
    <row r="212" spans="1:10" ht="17" customHeight="1">
      <c r="A212" s="77">
        <v>2</v>
      </c>
      <c r="B212" s="49" t="s">
        <v>201</v>
      </c>
      <c r="C212" s="288">
        <f t="shared" si="24"/>
        <v>0</v>
      </c>
      <c r="D212" s="455"/>
      <c r="E212" s="74"/>
      <c r="F212" s="62"/>
      <c r="G212" s="63"/>
      <c r="H212" s="74"/>
      <c r="I212" s="61"/>
      <c r="J212" s="74"/>
    </row>
    <row r="213" spans="1:10" ht="17" customHeight="1">
      <c r="A213" s="10">
        <v>3</v>
      </c>
      <c r="B213" s="49" t="s">
        <v>202</v>
      </c>
      <c r="C213" s="288">
        <f t="shared" si="24"/>
        <v>0</v>
      </c>
      <c r="D213" s="455"/>
      <c r="E213" s="74"/>
      <c r="F213" s="61"/>
      <c r="G213" s="67"/>
      <c r="H213" s="74"/>
      <c r="I213" s="61"/>
      <c r="J213" s="74"/>
    </row>
    <row r="214" spans="1:10" ht="17" customHeight="1">
      <c r="A214" s="10">
        <v>4</v>
      </c>
      <c r="B214" s="49" t="s">
        <v>203</v>
      </c>
      <c r="C214" s="288">
        <f t="shared" si="24"/>
        <v>0</v>
      </c>
      <c r="D214" s="455"/>
      <c r="E214" s="74"/>
      <c r="F214" s="62"/>
      <c r="G214" s="63"/>
      <c r="H214" s="74"/>
      <c r="I214" s="61"/>
      <c r="J214" s="286">
        <f>C214</f>
        <v>0</v>
      </c>
    </row>
    <row r="215" spans="1:10" ht="17" customHeight="1">
      <c r="A215" s="10">
        <v>5</v>
      </c>
      <c r="B215" s="49" t="s">
        <v>204</v>
      </c>
      <c r="C215" s="288">
        <f t="shared" si="24"/>
        <v>0</v>
      </c>
      <c r="D215" s="455"/>
      <c r="E215" s="74"/>
      <c r="F215" s="61"/>
      <c r="G215" s="67"/>
      <c r="H215" s="285">
        <f>C215</f>
        <v>0</v>
      </c>
      <c r="I215" s="8">
        <v>0.16</v>
      </c>
      <c r="J215" s="74"/>
    </row>
    <row r="216" spans="1:10" ht="17" customHeight="1">
      <c r="A216" s="10">
        <v>6</v>
      </c>
      <c r="B216" s="50" t="s">
        <v>129</v>
      </c>
      <c r="C216" s="288">
        <f t="shared" si="24"/>
        <v>0</v>
      </c>
      <c r="D216" s="455"/>
      <c r="E216" s="74"/>
      <c r="F216" s="65"/>
      <c r="G216" s="66"/>
      <c r="H216" s="74"/>
      <c r="I216" s="58">
        <v>0.08</v>
      </c>
      <c r="J216" s="74"/>
    </row>
    <row r="217" spans="1:10" ht="17" customHeight="1">
      <c r="A217" s="10">
        <v>7</v>
      </c>
      <c r="B217" s="49" t="s">
        <v>205</v>
      </c>
      <c r="C217" s="288">
        <f t="shared" si="24"/>
        <v>0</v>
      </c>
      <c r="D217" s="455"/>
      <c r="E217" s="284">
        <f t="shared" ref="E217:E222" si="25">C217/(1+F217)</f>
        <v>0</v>
      </c>
      <c r="F217" s="6">
        <v>0.1</v>
      </c>
      <c r="G217" s="64">
        <v>50</v>
      </c>
      <c r="H217" s="74"/>
      <c r="I217" s="61"/>
      <c r="J217" s="74"/>
    </row>
    <row r="218" spans="1:10" ht="17" customHeight="1">
      <c r="A218" s="10">
        <v>8</v>
      </c>
      <c r="B218" s="49" t="s">
        <v>206</v>
      </c>
      <c r="C218" s="288">
        <f t="shared" si="24"/>
        <v>0</v>
      </c>
      <c r="D218" s="455"/>
      <c r="E218" s="284">
        <f t="shared" si="25"/>
        <v>0</v>
      </c>
      <c r="F218" s="6">
        <v>0.1</v>
      </c>
      <c r="G218" s="64">
        <v>50</v>
      </c>
      <c r="H218" s="74"/>
      <c r="I218" s="61"/>
      <c r="J218" s="74"/>
    </row>
    <row r="219" spans="1:10" ht="17" customHeight="1">
      <c r="A219" s="10">
        <v>9</v>
      </c>
      <c r="B219" s="282" t="s">
        <v>304</v>
      </c>
      <c r="C219" s="288">
        <f t="shared" si="24"/>
        <v>0</v>
      </c>
      <c r="D219" s="455"/>
      <c r="E219" s="284">
        <f t="shared" si="25"/>
        <v>0</v>
      </c>
      <c r="F219" s="7">
        <v>0.22</v>
      </c>
      <c r="G219" s="64">
        <v>50</v>
      </c>
      <c r="H219" s="74"/>
      <c r="I219" s="61"/>
      <c r="J219" s="286">
        <f t="shared" ref="J219:J224" si="26">E219</f>
        <v>0</v>
      </c>
    </row>
    <row r="220" spans="1:10" ht="17" customHeight="1">
      <c r="A220" s="10">
        <v>10</v>
      </c>
      <c r="B220" s="49" t="s">
        <v>213</v>
      </c>
      <c r="C220" s="288">
        <f t="shared" si="24"/>
        <v>0</v>
      </c>
      <c r="D220" s="455"/>
      <c r="E220" s="284">
        <f t="shared" si="25"/>
        <v>0</v>
      </c>
      <c r="F220" s="6">
        <v>0.1</v>
      </c>
      <c r="G220" s="64">
        <v>50</v>
      </c>
      <c r="H220" s="74"/>
      <c r="I220" s="61"/>
      <c r="J220" s="286">
        <f t="shared" si="26"/>
        <v>0</v>
      </c>
    </row>
    <row r="221" spans="1:10" ht="17" customHeight="1">
      <c r="A221" s="10">
        <v>11</v>
      </c>
      <c r="B221" s="49" t="s">
        <v>212</v>
      </c>
      <c r="C221" s="288">
        <f t="shared" si="24"/>
        <v>0</v>
      </c>
      <c r="D221" s="455"/>
      <c r="E221" s="284">
        <f t="shared" si="25"/>
        <v>0</v>
      </c>
      <c r="F221" s="6">
        <v>0.1</v>
      </c>
      <c r="G221" s="64">
        <v>50</v>
      </c>
      <c r="H221" s="74"/>
      <c r="I221" s="61"/>
      <c r="J221" s="286">
        <f t="shared" si="26"/>
        <v>0</v>
      </c>
    </row>
    <row r="222" spans="1:10" ht="17" customHeight="1">
      <c r="A222" s="10">
        <v>12</v>
      </c>
      <c r="B222" s="49" t="s">
        <v>207</v>
      </c>
      <c r="C222" s="288">
        <f t="shared" si="24"/>
        <v>0</v>
      </c>
      <c r="D222" s="455"/>
      <c r="E222" s="284">
        <f t="shared" si="25"/>
        <v>0</v>
      </c>
      <c r="F222" s="6">
        <v>0.1</v>
      </c>
      <c r="G222" s="64">
        <v>50</v>
      </c>
      <c r="H222" s="74"/>
      <c r="I222" s="61"/>
      <c r="J222" s="286">
        <f t="shared" si="26"/>
        <v>0</v>
      </c>
    </row>
    <row r="223" spans="1:10" ht="17" customHeight="1">
      <c r="A223" s="10">
        <v>13</v>
      </c>
      <c r="B223" s="49" t="s">
        <v>208</v>
      </c>
      <c r="C223" s="288">
        <f t="shared" si="24"/>
        <v>0</v>
      </c>
      <c r="D223" s="455"/>
      <c r="E223" s="284">
        <f>C223/(1+F223)</f>
        <v>0</v>
      </c>
      <c r="F223" s="6">
        <v>0.1</v>
      </c>
      <c r="G223" s="64">
        <v>50</v>
      </c>
      <c r="H223" s="285">
        <f>C223/1.26</f>
        <v>0</v>
      </c>
      <c r="I223" s="8">
        <v>0.16</v>
      </c>
      <c r="J223" s="286">
        <f t="shared" si="26"/>
        <v>0</v>
      </c>
    </row>
    <row r="224" spans="1:10" ht="17" customHeight="1">
      <c r="A224" s="10">
        <v>14</v>
      </c>
      <c r="B224" s="49" t="s">
        <v>209</v>
      </c>
      <c r="C224" s="288">
        <f t="shared" si="24"/>
        <v>0</v>
      </c>
      <c r="D224" s="455"/>
      <c r="E224" s="284">
        <f>C224/(1+F224)</f>
        <v>0</v>
      </c>
      <c r="F224" s="7">
        <v>0.22</v>
      </c>
      <c r="G224" s="64">
        <v>50</v>
      </c>
      <c r="H224" s="285">
        <f>C224/1.36</f>
        <v>0</v>
      </c>
      <c r="I224" s="8">
        <v>0.16</v>
      </c>
      <c r="J224" s="286">
        <f t="shared" si="26"/>
        <v>0</v>
      </c>
    </row>
    <row r="225" spans="1:10" ht="17" customHeight="1">
      <c r="A225" s="10">
        <v>15</v>
      </c>
      <c r="B225" s="49" t="s">
        <v>306</v>
      </c>
      <c r="C225" s="288">
        <f t="shared" si="24"/>
        <v>0</v>
      </c>
      <c r="D225" s="455"/>
      <c r="E225" s="74"/>
      <c r="F225" s="74"/>
      <c r="G225" s="74"/>
      <c r="H225" s="74"/>
      <c r="I225" s="61"/>
      <c r="J225" s="74"/>
    </row>
    <row r="226" spans="1:10" ht="17" customHeight="1">
      <c r="A226" s="10">
        <v>16</v>
      </c>
      <c r="B226" s="49" t="s">
        <v>210</v>
      </c>
      <c r="C226" s="288">
        <f t="shared" si="24"/>
        <v>0</v>
      </c>
      <c r="D226" s="455"/>
      <c r="E226" s="74"/>
      <c r="F226" s="62"/>
      <c r="G226" s="63"/>
      <c r="H226" s="74"/>
      <c r="I226" s="61"/>
      <c r="J226" s="74"/>
    </row>
    <row r="227" spans="1:10">
      <c r="A227" s="45"/>
      <c r="B227" s="46"/>
      <c r="C227" s="47"/>
      <c r="D227" s="51"/>
      <c r="E227" s="48"/>
      <c r="F227" s="48"/>
      <c r="G227" s="48"/>
      <c r="H227" s="48"/>
      <c r="I227" s="48"/>
      <c r="J227" s="48"/>
    </row>
    <row r="228" spans="1:10">
      <c r="A228" s="55"/>
      <c r="B228" s="56"/>
      <c r="C228" s="57"/>
      <c r="D228" s="51"/>
      <c r="E228" s="289">
        <f>SUM(E211:E225)</f>
        <v>0</v>
      </c>
      <c r="F228" s="289"/>
      <c r="G228" s="289"/>
      <c r="H228" s="289">
        <f>SUM(H211:H225)</f>
        <v>0</v>
      </c>
      <c r="I228" s="289"/>
      <c r="J228" s="289">
        <f>SUM(J211:J225)</f>
        <v>0</v>
      </c>
    </row>
  </sheetData>
  <sheetProtection password="CCA0" sheet="1" objects="1" scenarios="1" selectLockedCells="1"/>
  <mergeCells count="38">
    <mergeCell ref="H1:I3"/>
    <mergeCell ref="J1:J3"/>
    <mergeCell ref="G1:G4"/>
    <mergeCell ref="A1:B1"/>
    <mergeCell ref="A2:B2"/>
    <mergeCell ref="A3:B3"/>
    <mergeCell ref="A4:B4"/>
    <mergeCell ref="E1:F3"/>
    <mergeCell ref="C1:D3"/>
    <mergeCell ref="C4:D5"/>
    <mergeCell ref="E5:J5"/>
    <mergeCell ref="D211:D226"/>
    <mergeCell ref="D194:D209"/>
    <mergeCell ref="D177:D192"/>
    <mergeCell ref="A176:C176"/>
    <mergeCell ref="D160:D175"/>
    <mergeCell ref="A125:C125"/>
    <mergeCell ref="A74:C74"/>
    <mergeCell ref="A193:C193"/>
    <mergeCell ref="A210:C210"/>
    <mergeCell ref="A159:C159"/>
    <mergeCell ref="A91:C91"/>
    <mergeCell ref="D7:D22"/>
    <mergeCell ref="A5:B5"/>
    <mergeCell ref="D143:D158"/>
    <mergeCell ref="D126:D141"/>
    <mergeCell ref="A6:C6"/>
    <mergeCell ref="A23:C23"/>
    <mergeCell ref="D109:D124"/>
    <mergeCell ref="D92:D107"/>
    <mergeCell ref="D75:D90"/>
    <mergeCell ref="D58:D73"/>
    <mergeCell ref="D41:D56"/>
    <mergeCell ref="D24:D39"/>
    <mergeCell ref="A142:C142"/>
    <mergeCell ref="A40:C40"/>
    <mergeCell ref="A57:C57"/>
    <mergeCell ref="A108:C108"/>
  </mergeCells>
  <phoneticPr fontId="0" type="noConversion"/>
  <printOptions horizontalCentered="1" verticalCentered="1"/>
  <pageMargins left="0.78740157480314965" right="0.19685039370078741" top="0.98425196850393704" bottom="0.92" header="0.51181102362204722" footer="0.51181102362204722"/>
  <pageSetup paperSize="9" orientation="landscape" horizontalDpi="4294967292" verticalDpi="4294967292" r:id="rId1"/>
  <rowBreaks count="12" manualBreakCount="12">
    <brk id="22" max="16383" man="1"/>
    <brk id="39" max="16383" man="1"/>
    <brk id="56" max="16383" man="1"/>
    <brk id="73" max="16383" man="1"/>
    <brk id="90" max="16383" man="1"/>
    <brk id="107" max="16383" man="1"/>
    <brk id="124" max="16383" man="1"/>
    <brk id="141" max="16383" man="1"/>
    <brk id="158" max="16383" man="1"/>
    <brk id="175" max="16383" man="1"/>
    <brk id="192" max="16383" man="1"/>
    <brk id="20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66FF"/>
  </sheetPr>
  <dimension ref="A1:M21"/>
  <sheetViews>
    <sheetView showGridLines="0" zoomScale="125" zoomScaleNormal="125" zoomScalePageLayoutView="125" workbookViewId="0">
      <selection activeCell="L10" sqref="L10"/>
    </sheetView>
  </sheetViews>
  <sheetFormatPr baseColWidth="10" defaultColWidth="9.1640625" defaultRowHeight="13"/>
  <cols>
    <col min="1" max="1" width="8.33203125" style="42" customWidth="1"/>
    <col min="2" max="2" width="9.1640625" style="42"/>
    <col min="3" max="3" width="8.5" style="42" customWidth="1"/>
    <col min="4" max="4" width="9.1640625" style="42"/>
    <col min="5" max="5" width="8.5" style="42" customWidth="1"/>
    <col min="6" max="6" width="9.1640625" style="42"/>
    <col min="7" max="7" width="8.5" style="42" customWidth="1"/>
    <col min="8" max="8" width="9.1640625" style="42"/>
    <col min="9" max="9" width="8.5" style="42" customWidth="1"/>
    <col min="10" max="11" width="9.1640625" style="42"/>
    <col min="12" max="12" width="1.5" style="42" customWidth="1"/>
    <col min="13" max="13" width="10.33203125" style="42" customWidth="1"/>
    <col min="14" max="16384" width="9.1640625" style="42"/>
  </cols>
  <sheetData>
    <row r="1" spans="1:13" ht="16.5" customHeight="1">
      <c r="A1" s="509">
        <f>Note!B2</f>
        <v>2019</v>
      </c>
      <c r="B1" s="492" t="str">
        <f>Note!C1</f>
        <v>Circolo NOI ……………</v>
      </c>
      <c r="C1" s="492"/>
      <c r="D1" s="492"/>
      <c r="E1" s="412" t="s">
        <v>165</v>
      </c>
      <c r="F1" s="494">
        <f>Note!C4</f>
        <v>12345678901</v>
      </c>
      <c r="G1" s="494"/>
      <c r="J1" s="488" t="s">
        <v>167</v>
      </c>
      <c r="K1" s="489"/>
    </row>
    <row r="2" spans="1:13" ht="13.5" customHeight="1">
      <c r="A2" s="509"/>
      <c r="B2" s="492" t="str">
        <f>Note!C2</f>
        <v>Indirizzo del circolo (Via piazza e numero)</v>
      </c>
      <c r="C2" s="492"/>
      <c r="D2" s="492"/>
      <c r="E2" s="492"/>
      <c r="F2" s="492"/>
      <c r="G2" s="492"/>
      <c r="J2" s="490"/>
      <c r="K2" s="491"/>
      <c r="M2" s="484" t="s">
        <v>123</v>
      </c>
    </row>
    <row r="3" spans="1:13" ht="13.5" customHeight="1" thickBot="1">
      <c r="A3" s="509"/>
      <c r="B3" s="493" t="str">
        <f>Note!C3</f>
        <v>Cap - Località e provincia</v>
      </c>
      <c r="C3" s="493"/>
      <c r="D3" s="493"/>
      <c r="E3" s="493"/>
      <c r="F3" s="493"/>
      <c r="G3" s="493"/>
      <c r="J3" s="486" t="s">
        <v>117</v>
      </c>
      <c r="K3" s="487"/>
      <c r="M3" s="484"/>
    </row>
    <row r="4" spans="1:13" ht="13.5" customHeight="1" thickTop="1">
      <c r="A4" s="509"/>
      <c r="B4" s="519" t="s">
        <v>147</v>
      </c>
      <c r="C4" s="520"/>
      <c r="D4" s="520"/>
      <c r="E4" s="521"/>
      <c r="F4" s="519" t="s">
        <v>168</v>
      </c>
      <c r="G4" s="520"/>
      <c r="H4" s="520"/>
      <c r="I4" s="521"/>
      <c r="J4" s="512" t="s">
        <v>19</v>
      </c>
      <c r="K4" s="513"/>
      <c r="M4" s="485"/>
    </row>
    <row r="5" spans="1:13" s="99" customFormat="1" ht="12.75" customHeight="1">
      <c r="A5" s="509"/>
      <c r="B5" s="499" t="s">
        <v>276</v>
      </c>
      <c r="C5" s="500"/>
      <c r="D5" s="497" t="s">
        <v>18</v>
      </c>
      <c r="E5" s="498"/>
      <c r="F5" s="499" t="s">
        <v>276</v>
      </c>
      <c r="G5" s="518"/>
      <c r="H5" s="497" t="s">
        <v>18</v>
      </c>
      <c r="I5" s="498"/>
      <c r="J5" s="514"/>
      <c r="K5" s="515"/>
      <c r="M5" s="503" t="s">
        <v>130</v>
      </c>
    </row>
    <row r="6" spans="1:13" s="99" customFormat="1" ht="14" thickBot="1">
      <c r="A6" s="510"/>
      <c r="B6" s="100" t="s">
        <v>20</v>
      </c>
      <c r="C6" s="100" t="s">
        <v>16</v>
      </c>
      <c r="D6" s="143" t="s">
        <v>20</v>
      </c>
      <c r="E6" s="143" t="s">
        <v>16</v>
      </c>
      <c r="F6" s="100" t="s">
        <v>20</v>
      </c>
      <c r="G6" s="100" t="s">
        <v>16</v>
      </c>
      <c r="H6" s="143" t="s">
        <v>20</v>
      </c>
      <c r="I6" s="143" t="s">
        <v>16</v>
      </c>
      <c r="J6" s="101" t="s">
        <v>20</v>
      </c>
      <c r="K6" s="102" t="s">
        <v>16</v>
      </c>
      <c r="M6" s="504"/>
    </row>
    <row r="7" spans="1:13" s="99" customFormat="1" ht="19.5" customHeight="1" thickTop="1">
      <c r="A7" s="103" t="s">
        <v>21</v>
      </c>
      <c r="B7" s="110">
        <f>(Skmese!E15)</f>
        <v>0</v>
      </c>
      <c r="C7" s="110">
        <f t="shared" ref="C7:C18" si="0">B7*22%</f>
        <v>0</v>
      </c>
      <c r="D7" s="144">
        <f>Skmese!E13+Skmese!E14+Skmese!E16+Skmese!E17+Skmese!E18</f>
        <v>0</v>
      </c>
      <c r="E7" s="144">
        <f>D7*10%</f>
        <v>0</v>
      </c>
      <c r="F7" s="110">
        <f>(Skmese!E20)</f>
        <v>0</v>
      </c>
      <c r="G7" s="110">
        <f t="shared" ref="G7:G18" si="1">F7*22%</f>
        <v>0</v>
      </c>
      <c r="H7" s="144">
        <f>(Skmese!E19)</f>
        <v>0</v>
      </c>
      <c r="I7" s="144">
        <f t="shared" ref="I7:I18" si="2">H7*10%</f>
        <v>0</v>
      </c>
      <c r="J7" s="111">
        <f t="shared" ref="J7:J18" si="3">B7+D7+F7+H7</f>
        <v>0</v>
      </c>
      <c r="K7" s="112">
        <f t="shared" ref="K7:K18" si="4">C7+E7+G7+I7</f>
        <v>0</v>
      </c>
      <c r="M7" s="104">
        <f>Skmese!C22</f>
        <v>0</v>
      </c>
    </row>
    <row r="8" spans="1:13" s="99" customFormat="1" ht="19.5" customHeight="1">
      <c r="A8" s="105" t="s">
        <v>22</v>
      </c>
      <c r="B8" s="110">
        <f>(Skmese!E32)</f>
        <v>0</v>
      </c>
      <c r="C8" s="113">
        <f t="shared" si="0"/>
        <v>0</v>
      </c>
      <c r="D8" s="145">
        <f>Skmese!E30+Skmese!E31+Skmese!E33+Skmese!E34+Skmese!E35</f>
        <v>0</v>
      </c>
      <c r="E8" s="145">
        <f t="shared" ref="E8:E18" si="5">D8*10%</f>
        <v>0</v>
      </c>
      <c r="F8" s="110">
        <f>(Skmese!E37)</f>
        <v>0</v>
      </c>
      <c r="G8" s="110">
        <f t="shared" si="1"/>
        <v>0</v>
      </c>
      <c r="H8" s="144">
        <f>(Skmese!E36)</f>
        <v>0</v>
      </c>
      <c r="I8" s="144">
        <f t="shared" si="2"/>
        <v>0</v>
      </c>
      <c r="J8" s="111">
        <f t="shared" si="3"/>
        <v>0</v>
      </c>
      <c r="K8" s="112">
        <f t="shared" si="4"/>
        <v>0</v>
      </c>
      <c r="M8" s="104">
        <f>Skmese!C39</f>
        <v>0</v>
      </c>
    </row>
    <row r="9" spans="1:13" s="99" customFormat="1" ht="19.5" customHeight="1">
      <c r="A9" s="105" t="s">
        <v>23</v>
      </c>
      <c r="B9" s="113">
        <f>(Skmese!E49)</f>
        <v>0</v>
      </c>
      <c r="C9" s="113">
        <f t="shared" si="0"/>
        <v>0</v>
      </c>
      <c r="D9" s="145">
        <f>Skmese!E47+Skmese!E48+Skmese!E50+Skmese!E51+Skmese!E52</f>
        <v>0</v>
      </c>
      <c r="E9" s="145">
        <f t="shared" si="5"/>
        <v>0</v>
      </c>
      <c r="F9" s="116">
        <f>(Skmese!E54)</f>
        <v>0</v>
      </c>
      <c r="G9" s="116">
        <f t="shared" si="1"/>
        <v>0</v>
      </c>
      <c r="H9" s="150">
        <f>(Skmese!E53)</f>
        <v>0</v>
      </c>
      <c r="I9" s="150">
        <f t="shared" si="2"/>
        <v>0</v>
      </c>
      <c r="J9" s="111">
        <f t="shared" si="3"/>
        <v>0</v>
      </c>
      <c r="K9" s="112">
        <f t="shared" si="4"/>
        <v>0</v>
      </c>
      <c r="M9" s="104">
        <f>Skmese!C56</f>
        <v>0</v>
      </c>
    </row>
    <row r="10" spans="1:13" s="99" customFormat="1" ht="19.5" customHeight="1">
      <c r="A10" s="107" t="s">
        <v>24</v>
      </c>
      <c r="B10" s="115">
        <f>(Skmese!E66)</f>
        <v>0</v>
      </c>
      <c r="C10" s="115">
        <f t="shared" si="0"/>
        <v>0</v>
      </c>
      <c r="D10" s="146">
        <f>Skmese!E64+Skmese!E65+Skmese!E67+Skmese!E68+Skmese!E69</f>
        <v>0</v>
      </c>
      <c r="E10" s="146">
        <f t="shared" si="5"/>
        <v>0</v>
      </c>
      <c r="F10" s="115">
        <f>(Skmese!E71)</f>
        <v>0</v>
      </c>
      <c r="G10" s="115">
        <f t="shared" si="1"/>
        <v>0</v>
      </c>
      <c r="H10" s="146">
        <f>(Skmese!E70)</f>
        <v>0</v>
      </c>
      <c r="I10" s="146">
        <f t="shared" si="2"/>
        <v>0</v>
      </c>
      <c r="J10" s="111">
        <f t="shared" si="3"/>
        <v>0</v>
      </c>
      <c r="K10" s="112">
        <f t="shared" si="4"/>
        <v>0</v>
      </c>
      <c r="L10" s="108"/>
      <c r="M10" s="104">
        <f>Skmese!C73</f>
        <v>0</v>
      </c>
    </row>
    <row r="11" spans="1:13" s="99" customFormat="1" ht="19.5" customHeight="1">
      <c r="A11" s="105" t="s">
        <v>25</v>
      </c>
      <c r="B11" s="113">
        <f>(Skmese!E83)</f>
        <v>0</v>
      </c>
      <c r="C11" s="113">
        <f t="shared" si="0"/>
        <v>0</v>
      </c>
      <c r="D11" s="145">
        <f>Skmese!E81+Skmese!E82+Skmese!E84+Skmese!E85+Skmese!E86</f>
        <v>0</v>
      </c>
      <c r="E11" s="145">
        <f t="shared" si="5"/>
        <v>0</v>
      </c>
      <c r="F11" s="110">
        <f>(Skmese!E88)</f>
        <v>0</v>
      </c>
      <c r="G11" s="110">
        <f t="shared" si="1"/>
        <v>0</v>
      </c>
      <c r="H11" s="144">
        <f>(Skmese!E87)</f>
        <v>0</v>
      </c>
      <c r="I11" s="144">
        <f t="shared" si="2"/>
        <v>0</v>
      </c>
      <c r="J11" s="111">
        <f t="shared" si="3"/>
        <v>0</v>
      </c>
      <c r="K11" s="112">
        <f t="shared" si="4"/>
        <v>0</v>
      </c>
      <c r="M11" s="104">
        <f>Skmese!C90</f>
        <v>0</v>
      </c>
    </row>
    <row r="12" spans="1:13" s="99" customFormat="1" ht="19.5" customHeight="1">
      <c r="A12" s="106" t="s">
        <v>26</v>
      </c>
      <c r="B12" s="114">
        <f>(Skmese!E100)</f>
        <v>0</v>
      </c>
      <c r="C12" s="114">
        <f t="shared" si="0"/>
        <v>0</v>
      </c>
      <c r="D12" s="147">
        <f>Skmese!E98+Skmese!E99+Skmese!E101+Skmese!E102+Skmese!E103</f>
        <v>0</v>
      </c>
      <c r="E12" s="147">
        <f t="shared" si="5"/>
        <v>0</v>
      </c>
      <c r="F12" s="116">
        <f>(Skmese!E105)</f>
        <v>0</v>
      </c>
      <c r="G12" s="116">
        <f t="shared" si="1"/>
        <v>0</v>
      </c>
      <c r="H12" s="150">
        <f>(Skmese!E104)</f>
        <v>0</v>
      </c>
      <c r="I12" s="150">
        <f t="shared" si="2"/>
        <v>0</v>
      </c>
      <c r="J12" s="111">
        <f t="shared" si="3"/>
        <v>0</v>
      </c>
      <c r="K12" s="112">
        <f t="shared" si="4"/>
        <v>0</v>
      </c>
      <c r="M12" s="104">
        <f>Skmese!C107</f>
        <v>0</v>
      </c>
    </row>
    <row r="13" spans="1:13" s="99" customFormat="1" ht="19.5" customHeight="1">
      <c r="A13" s="107" t="s">
        <v>27</v>
      </c>
      <c r="B13" s="115">
        <f>(Skmese!E117)</f>
        <v>0</v>
      </c>
      <c r="C13" s="115">
        <f t="shared" si="0"/>
        <v>0</v>
      </c>
      <c r="D13" s="146">
        <f>Skmese!E115+Skmese!E116+Skmese!E118+Skmese!E119+Skmese!E120</f>
        <v>0</v>
      </c>
      <c r="E13" s="146">
        <f t="shared" si="5"/>
        <v>0</v>
      </c>
      <c r="F13" s="115">
        <f>(Skmese!E122)</f>
        <v>0</v>
      </c>
      <c r="G13" s="115">
        <f t="shared" si="1"/>
        <v>0</v>
      </c>
      <c r="H13" s="146">
        <f>(Skmese!E121)</f>
        <v>0</v>
      </c>
      <c r="I13" s="146">
        <f t="shared" si="2"/>
        <v>0</v>
      </c>
      <c r="J13" s="111">
        <f t="shared" si="3"/>
        <v>0</v>
      </c>
      <c r="K13" s="112">
        <f t="shared" si="4"/>
        <v>0</v>
      </c>
      <c r="M13" s="104">
        <f>Skmese!C124</f>
        <v>0</v>
      </c>
    </row>
    <row r="14" spans="1:13" s="99" customFormat="1" ht="19.5" customHeight="1">
      <c r="A14" s="105" t="s">
        <v>28</v>
      </c>
      <c r="B14" s="113">
        <f>(Skmese!E134)</f>
        <v>0</v>
      </c>
      <c r="C14" s="113">
        <f t="shared" si="0"/>
        <v>0</v>
      </c>
      <c r="D14" s="145">
        <f>Skmese!E132+Skmese!E133+Skmese!E135+Skmese!E136+Skmese!E137</f>
        <v>0</v>
      </c>
      <c r="E14" s="145">
        <f t="shared" si="5"/>
        <v>0</v>
      </c>
      <c r="F14" s="110">
        <f>(Skmese!E139)</f>
        <v>0</v>
      </c>
      <c r="G14" s="110">
        <f t="shared" si="1"/>
        <v>0</v>
      </c>
      <c r="H14" s="144">
        <f>(Skmese!E138)</f>
        <v>0</v>
      </c>
      <c r="I14" s="144">
        <f t="shared" si="2"/>
        <v>0</v>
      </c>
      <c r="J14" s="111">
        <f t="shared" si="3"/>
        <v>0</v>
      </c>
      <c r="K14" s="112">
        <f t="shared" si="4"/>
        <v>0</v>
      </c>
      <c r="M14" s="104">
        <f>Skmese!C141</f>
        <v>0</v>
      </c>
    </row>
    <row r="15" spans="1:13" s="99" customFormat="1" ht="19.5" customHeight="1">
      <c r="A15" s="106" t="s">
        <v>29</v>
      </c>
      <c r="B15" s="114">
        <f>(Skmese!E151)</f>
        <v>0</v>
      </c>
      <c r="C15" s="114">
        <f t="shared" si="0"/>
        <v>0</v>
      </c>
      <c r="D15" s="147">
        <f>Skmese!E149+Skmese!E150+Skmese!E152+Skmese!E153+Skmese!E154</f>
        <v>0</v>
      </c>
      <c r="E15" s="147">
        <f t="shared" si="5"/>
        <v>0</v>
      </c>
      <c r="F15" s="116">
        <f>(Skmese!E156)</f>
        <v>0</v>
      </c>
      <c r="G15" s="116">
        <f t="shared" si="1"/>
        <v>0</v>
      </c>
      <c r="H15" s="150">
        <f>(Skmese!E155)</f>
        <v>0</v>
      </c>
      <c r="I15" s="150">
        <f t="shared" si="2"/>
        <v>0</v>
      </c>
      <c r="J15" s="111">
        <f t="shared" si="3"/>
        <v>0</v>
      </c>
      <c r="K15" s="112">
        <f t="shared" si="4"/>
        <v>0</v>
      </c>
      <c r="M15" s="104">
        <f>Skmese!C158</f>
        <v>0</v>
      </c>
    </row>
    <row r="16" spans="1:13" s="99" customFormat="1" ht="19.5" customHeight="1">
      <c r="A16" s="107" t="s">
        <v>30</v>
      </c>
      <c r="B16" s="115">
        <f>(Skmese!E168)</f>
        <v>0</v>
      </c>
      <c r="C16" s="115">
        <f t="shared" si="0"/>
        <v>0</v>
      </c>
      <c r="D16" s="146">
        <f>Skmese!E166+Skmese!E167+Skmese!E169+Skmese!E170+Skmese!E171</f>
        <v>0</v>
      </c>
      <c r="E16" s="146">
        <f t="shared" si="5"/>
        <v>0</v>
      </c>
      <c r="F16" s="115">
        <f>(Skmese!E173)</f>
        <v>0</v>
      </c>
      <c r="G16" s="115">
        <f t="shared" si="1"/>
        <v>0</v>
      </c>
      <c r="H16" s="146">
        <f>(Skmese!E172)</f>
        <v>0</v>
      </c>
      <c r="I16" s="146">
        <f t="shared" si="2"/>
        <v>0</v>
      </c>
      <c r="J16" s="111">
        <f t="shared" si="3"/>
        <v>0</v>
      </c>
      <c r="K16" s="112">
        <f t="shared" si="4"/>
        <v>0</v>
      </c>
      <c r="M16" s="104">
        <f>Skmese!C175</f>
        <v>0</v>
      </c>
    </row>
    <row r="17" spans="1:13" s="99" customFormat="1" ht="19.5" customHeight="1">
      <c r="A17" s="105" t="s">
        <v>31</v>
      </c>
      <c r="B17" s="113">
        <f>(Skmese!E185)</f>
        <v>0</v>
      </c>
      <c r="C17" s="113">
        <f t="shared" si="0"/>
        <v>0</v>
      </c>
      <c r="D17" s="145">
        <f>Skmese!E183+Skmese!E184+Skmese!E186+Skmese!E187+Skmese!E188</f>
        <v>0</v>
      </c>
      <c r="E17" s="145">
        <f t="shared" si="5"/>
        <v>0</v>
      </c>
      <c r="F17" s="110">
        <f>(Skmese!E190)</f>
        <v>0</v>
      </c>
      <c r="G17" s="110">
        <f t="shared" si="1"/>
        <v>0</v>
      </c>
      <c r="H17" s="144">
        <f>(Skmese!E189)</f>
        <v>0</v>
      </c>
      <c r="I17" s="144">
        <f t="shared" si="2"/>
        <v>0</v>
      </c>
      <c r="J17" s="111">
        <f t="shared" si="3"/>
        <v>0</v>
      </c>
      <c r="K17" s="112">
        <f t="shared" si="4"/>
        <v>0</v>
      </c>
      <c r="M17" s="104">
        <f>Skmese!C192</f>
        <v>0</v>
      </c>
    </row>
    <row r="18" spans="1:13" s="99" customFormat="1" ht="19.5" customHeight="1" thickBot="1">
      <c r="A18" s="109" t="s">
        <v>32</v>
      </c>
      <c r="B18" s="116">
        <f>(Skmese!E202)</f>
        <v>0</v>
      </c>
      <c r="C18" s="116">
        <f t="shared" si="0"/>
        <v>0</v>
      </c>
      <c r="D18" s="148">
        <f>Skmese!E200+Skmese!E201+Skmese!E203+Skmese!E204+Skmese!E205</f>
        <v>0</v>
      </c>
      <c r="E18" s="148">
        <f t="shared" si="5"/>
        <v>0</v>
      </c>
      <c r="F18" s="113">
        <f>(Skmese!E207)</f>
        <v>0</v>
      </c>
      <c r="G18" s="113">
        <f t="shared" si="1"/>
        <v>0</v>
      </c>
      <c r="H18" s="144">
        <f>(Skmese!E206)</f>
        <v>0</v>
      </c>
      <c r="I18" s="144">
        <f t="shared" si="2"/>
        <v>0</v>
      </c>
      <c r="J18" s="111">
        <f t="shared" si="3"/>
        <v>0</v>
      </c>
      <c r="K18" s="112">
        <f t="shared" si="4"/>
        <v>0</v>
      </c>
      <c r="M18" s="104">
        <f>Skmese!C209</f>
        <v>0</v>
      </c>
    </row>
    <row r="19" spans="1:13" s="99" customFormat="1" ht="18.75" customHeight="1" thickTop="1">
      <c r="A19" s="516" t="s">
        <v>15</v>
      </c>
      <c r="B19" s="117">
        <f t="shared" ref="B19:K19" si="6">SUM(B7:B18)</f>
        <v>0</v>
      </c>
      <c r="C19" s="117">
        <f t="shared" si="6"/>
        <v>0</v>
      </c>
      <c r="D19" s="149">
        <f t="shared" si="6"/>
        <v>0</v>
      </c>
      <c r="E19" s="149">
        <f t="shared" si="6"/>
        <v>0</v>
      </c>
      <c r="F19" s="117">
        <f>SUM(F7:F18)</f>
        <v>0</v>
      </c>
      <c r="G19" s="117">
        <f>SUM(G7:G18)</f>
        <v>0</v>
      </c>
      <c r="H19" s="149">
        <f>SUM(H7:H18)</f>
        <v>0</v>
      </c>
      <c r="I19" s="149">
        <f>SUM(I7:I18)</f>
        <v>0</v>
      </c>
      <c r="J19" s="118">
        <f t="shared" si="6"/>
        <v>0</v>
      </c>
      <c r="K19" s="119">
        <f t="shared" si="6"/>
        <v>0</v>
      </c>
      <c r="M19" s="495">
        <f>SUM(M7:M18)</f>
        <v>0</v>
      </c>
    </row>
    <row r="20" spans="1:13" s="99" customFormat="1" ht="17.25" customHeight="1" thickBot="1">
      <c r="A20" s="517"/>
      <c r="B20" s="507">
        <f>B19+C19</f>
        <v>0</v>
      </c>
      <c r="C20" s="508"/>
      <c r="D20" s="505">
        <f>D19+E19</f>
        <v>0</v>
      </c>
      <c r="E20" s="506"/>
      <c r="F20" s="507">
        <f>F19+G19</f>
        <v>0</v>
      </c>
      <c r="G20" s="508"/>
      <c r="H20" s="511">
        <f>H19+I19</f>
        <v>0</v>
      </c>
      <c r="I20" s="506"/>
      <c r="J20" s="501">
        <f>J19+K19</f>
        <v>0</v>
      </c>
      <c r="K20" s="502"/>
      <c r="M20" s="496"/>
    </row>
    <row r="21" spans="1:13" ht="14" thickTop="1"/>
  </sheetData>
  <sheetProtection password="CCA0" sheet="1" objects="1" scenarios="1" formatColumns="0" selectLockedCells="1"/>
  <mergeCells count="23">
    <mergeCell ref="A1:A6"/>
    <mergeCell ref="H20:I20"/>
    <mergeCell ref="F20:G20"/>
    <mergeCell ref="J4:K5"/>
    <mergeCell ref="A19:A20"/>
    <mergeCell ref="F5:G5"/>
    <mergeCell ref="B4:E4"/>
    <mergeCell ref="F4:I4"/>
    <mergeCell ref="M19:M20"/>
    <mergeCell ref="D5:E5"/>
    <mergeCell ref="B5:C5"/>
    <mergeCell ref="J20:K20"/>
    <mergeCell ref="M5:M6"/>
    <mergeCell ref="H5:I5"/>
    <mergeCell ref="D20:E20"/>
    <mergeCell ref="B20:C20"/>
    <mergeCell ref="M2:M4"/>
    <mergeCell ref="J3:K3"/>
    <mergeCell ref="J1:K2"/>
    <mergeCell ref="B2:G2"/>
    <mergeCell ref="B3:G3"/>
    <mergeCell ref="B1:D1"/>
    <mergeCell ref="F1:G1"/>
  </mergeCells>
  <phoneticPr fontId="0" type="noConversion"/>
  <printOptions horizontalCentered="1"/>
  <pageMargins left="0.78740157480314965" right="0.55000000000000004" top="1.28" bottom="0.12" header="0.12" footer="0.12"/>
  <pageSetup paperSize="9" orientation="landscape" horizontalDpi="4294967292" verticalDpi="4294967292"/>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1"/>
  <sheetViews>
    <sheetView showGridLines="0" zoomScale="125" zoomScaleNormal="125" zoomScalePageLayoutView="125" workbookViewId="0">
      <selection activeCell="G20" sqref="G20"/>
    </sheetView>
  </sheetViews>
  <sheetFormatPr baseColWidth="10" defaultColWidth="9.1640625" defaultRowHeight="13"/>
  <cols>
    <col min="1" max="7" width="13.5" style="37" customWidth="1"/>
    <col min="8" max="16384" width="9.1640625" style="37"/>
  </cols>
  <sheetData>
    <row r="1" spans="1:7" ht="14.25" customHeight="1">
      <c r="A1" s="122"/>
      <c r="B1" s="522" t="str">
        <f>Skmese!A1</f>
        <v>Circolo NOI ……………</v>
      </c>
      <c r="C1" s="522"/>
      <c r="D1" s="522"/>
      <c r="E1" s="522"/>
      <c r="F1" s="522"/>
      <c r="G1" s="522"/>
    </row>
    <row r="2" spans="1:7" ht="14.25" customHeight="1">
      <c r="A2" s="122"/>
      <c r="B2" s="522" t="str">
        <f>Skmese!A2</f>
        <v>Indirizzo del circolo (Via piazza e numero)</v>
      </c>
      <c r="C2" s="522"/>
      <c r="D2" s="522"/>
      <c r="E2" s="522"/>
      <c r="F2" s="522"/>
      <c r="G2" s="522"/>
    </row>
    <row r="3" spans="1:7" ht="14.25" customHeight="1">
      <c r="A3" s="122"/>
      <c r="B3" s="522" t="str">
        <f>Skmese!A3</f>
        <v>Cap - Località e provincia</v>
      </c>
      <c r="C3" s="522"/>
      <c r="D3" s="522"/>
      <c r="E3" s="522"/>
      <c r="F3" s="522"/>
      <c r="G3" s="522"/>
    </row>
    <row r="4" spans="1:7" ht="26.25" customHeight="1">
      <c r="A4" s="36"/>
      <c r="B4" s="528" t="s">
        <v>44</v>
      </c>
      <c r="C4" s="528"/>
      <c r="D4" s="528"/>
      <c r="E4" s="528"/>
      <c r="F4" s="528"/>
      <c r="G4" s="530">
        <f>Note!B2</f>
        <v>2019</v>
      </c>
    </row>
    <row r="5" spans="1:7" ht="12.75" customHeight="1">
      <c r="A5" s="38"/>
      <c r="B5" s="529" t="s">
        <v>63</v>
      </c>
      <c r="C5" s="529"/>
      <c r="D5" s="529"/>
      <c r="E5" s="529"/>
      <c r="F5" s="529"/>
      <c r="G5" s="531"/>
    </row>
    <row r="6" spans="1:7" ht="16">
      <c r="A6" s="9"/>
      <c r="B6" s="523" t="s">
        <v>35</v>
      </c>
      <c r="C6" s="524"/>
      <c r="D6" s="525" t="s">
        <v>36</v>
      </c>
      <c r="E6" s="526"/>
      <c r="F6" s="527"/>
      <c r="G6" s="39" t="s">
        <v>128</v>
      </c>
    </row>
    <row r="7" spans="1:7" ht="17" thickBot="1">
      <c r="A7" s="253"/>
      <c r="B7" s="256">
        <v>0.16</v>
      </c>
      <c r="C7" s="264">
        <v>0.08</v>
      </c>
      <c r="D7" s="260" t="s">
        <v>37</v>
      </c>
      <c r="E7" s="268" t="s">
        <v>38</v>
      </c>
      <c r="F7" s="254" t="s">
        <v>19</v>
      </c>
      <c r="G7" s="255" t="s">
        <v>127</v>
      </c>
    </row>
    <row r="8" spans="1:7" ht="15" customHeight="1" thickTop="1">
      <c r="A8" s="251" t="s">
        <v>21</v>
      </c>
      <c r="B8" s="257">
        <f>Skmese!H11+Skmese!H19+Skmese!H20</f>
        <v>0</v>
      </c>
      <c r="C8" s="265">
        <f>Skmese!H12</f>
        <v>0</v>
      </c>
      <c r="D8" s="261">
        <f>B8*16%</f>
        <v>0</v>
      </c>
      <c r="E8" s="269">
        <f>C8*8%</f>
        <v>0</v>
      </c>
      <c r="F8" s="252">
        <f>D8+E8</f>
        <v>0</v>
      </c>
      <c r="G8" s="291" t="s">
        <v>214</v>
      </c>
    </row>
    <row r="9" spans="1:7" ht="15" customHeight="1">
      <c r="A9" s="40" t="s">
        <v>22</v>
      </c>
      <c r="B9" s="75">
        <f>Skmese!H28+Skmese!H36+Skmese!H37</f>
        <v>0</v>
      </c>
      <c r="C9" s="76">
        <f>Skmese!H29</f>
        <v>0</v>
      </c>
      <c r="D9" s="262">
        <f t="shared" ref="D9:D19" si="0">B9*16%</f>
        <v>0</v>
      </c>
      <c r="E9" s="270">
        <f t="shared" ref="E9:E19" si="1">C9*8%</f>
        <v>0</v>
      </c>
      <c r="F9" s="79">
        <f t="shared" ref="F9:F19" si="2">D9+E9</f>
        <v>0</v>
      </c>
      <c r="G9" s="292" t="s">
        <v>215</v>
      </c>
    </row>
    <row r="10" spans="1:7" ht="15" customHeight="1">
      <c r="A10" s="40" t="s">
        <v>23</v>
      </c>
      <c r="B10" s="75">
        <f>Skmese!H45+Skmese!H53+Skmese!H54</f>
        <v>0</v>
      </c>
      <c r="C10" s="76">
        <f>Skmese!H46</f>
        <v>0</v>
      </c>
      <c r="D10" s="262">
        <f t="shared" si="0"/>
        <v>0</v>
      </c>
      <c r="E10" s="270">
        <f t="shared" si="1"/>
        <v>0</v>
      </c>
      <c r="F10" s="79">
        <f t="shared" si="2"/>
        <v>0</v>
      </c>
      <c r="G10" s="41" t="s">
        <v>39</v>
      </c>
    </row>
    <row r="11" spans="1:7" ht="15" customHeight="1">
      <c r="A11" s="40" t="s">
        <v>24</v>
      </c>
      <c r="B11" s="75">
        <f>Skmese!H62+Skmese!H70+Skmese!H71</f>
        <v>0</v>
      </c>
      <c r="C11" s="76">
        <f>Skmese!H63</f>
        <v>0</v>
      </c>
      <c r="D11" s="262">
        <f t="shared" si="0"/>
        <v>0</v>
      </c>
      <c r="E11" s="270">
        <f t="shared" si="1"/>
        <v>0</v>
      </c>
      <c r="F11" s="79">
        <f t="shared" si="2"/>
        <v>0</v>
      </c>
      <c r="G11" s="41" t="s">
        <v>33</v>
      </c>
    </row>
    <row r="12" spans="1:7" ht="15" customHeight="1">
      <c r="A12" s="40" t="s">
        <v>25</v>
      </c>
      <c r="B12" s="75">
        <f>Skmese!H79+Skmese!H87+Skmese!H88</f>
        <v>0</v>
      </c>
      <c r="C12" s="76">
        <f>Skmese!H80</f>
        <v>0</v>
      </c>
      <c r="D12" s="262">
        <f t="shared" si="0"/>
        <v>0</v>
      </c>
      <c r="E12" s="270">
        <f t="shared" si="1"/>
        <v>0</v>
      </c>
      <c r="F12" s="79">
        <f t="shared" si="2"/>
        <v>0</v>
      </c>
      <c r="G12" s="292" t="s">
        <v>216</v>
      </c>
    </row>
    <row r="13" spans="1:7" ht="15" customHeight="1">
      <c r="A13" s="40" t="s">
        <v>26</v>
      </c>
      <c r="B13" s="75">
        <f>Skmese!H96+Skmese!H104+Skmese!H105</f>
        <v>0</v>
      </c>
      <c r="C13" s="76">
        <f>Skmese!H97</f>
        <v>0</v>
      </c>
      <c r="D13" s="262">
        <f t="shared" si="0"/>
        <v>0</v>
      </c>
      <c r="E13" s="270">
        <f t="shared" si="1"/>
        <v>0</v>
      </c>
      <c r="F13" s="79">
        <f t="shared" si="2"/>
        <v>0</v>
      </c>
      <c r="G13" s="41" t="s">
        <v>40</v>
      </c>
    </row>
    <row r="14" spans="1:7" ht="15" customHeight="1">
      <c r="A14" s="40" t="s">
        <v>27</v>
      </c>
      <c r="B14" s="75">
        <f>Skmese!H113+Skmese!H121+Skmese!H122</f>
        <v>0</v>
      </c>
      <c r="C14" s="76">
        <f>Skmese!H114</f>
        <v>0</v>
      </c>
      <c r="D14" s="262">
        <f t="shared" si="0"/>
        <v>0</v>
      </c>
      <c r="E14" s="270">
        <f t="shared" si="1"/>
        <v>0</v>
      </c>
      <c r="F14" s="79">
        <f t="shared" si="2"/>
        <v>0</v>
      </c>
      <c r="G14" s="292" t="s">
        <v>217</v>
      </c>
    </row>
    <row r="15" spans="1:7" ht="15" customHeight="1">
      <c r="A15" s="40" t="s">
        <v>28</v>
      </c>
      <c r="B15" s="75">
        <f>Skmese!H130+Skmese!H138+Skmese!H139</f>
        <v>0</v>
      </c>
      <c r="C15" s="76">
        <f>Skmese!H131</f>
        <v>0</v>
      </c>
      <c r="D15" s="262">
        <f t="shared" si="0"/>
        <v>0</v>
      </c>
      <c r="E15" s="270">
        <f t="shared" si="1"/>
        <v>0</v>
      </c>
      <c r="F15" s="79">
        <f t="shared" si="2"/>
        <v>0</v>
      </c>
      <c r="G15" s="41" t="s">
        <v>41</v>
      </c>
    </row>
    <row r="16" spans="1:7" ht="15" customHeight="1">
      <c r="A16" s="40" t="s">
        <v>29</v>
      </c>
      <c r="B16" s="75">
        <f>Skmese!H147+Skmese!H155+Skmese!H156</f>
        <v>0</v>
      </c>
      <c r="C16" s="76">
        <f>Skmese!H148</f>
        <v>0</v>
      </c>
      <c r="D16" s="262">
        <f t="shared" si="0"/>
        <v>0</v>
      </c>
      <c r="E16" s="270">
        <f t="shared" si="1"/>
        <v>0</v>
      </c>
      <c r="F16" s="79">
        <f t="shared" si="2"/>
        <v>0</v>
      </c>
      <c r="G16" s="41" t="s">
        <v>42</v>
      </c>
    </row>
    <row r="17" spans="1:7" ht="15" customHeight="1">
      <c r="A17" s="40" t="s">
        <v>30</v>
      </c>
      <c r="B17" s="75">
        <f>Skmese!H164+Skmese!H172+Skmese!H173</f>
        <v>0</v>
      </c>
      <c r="C17" s="76">
        <f>Skmese!H165</f>
        <v>0</v>
      </c>
      <c r="D17" s="262">
        <f t="shared" si="0"/>
        <v>0</v>
      </c>
      <c r="E17" s="270">
        <f t="shared" si="1"/>
        <v>0</v>
      </c>
      <c r="F17" s="79">
        <f t="shared" si="2"/>
        <v>0</v>
      </c>
      <c r="G17" s="292" t="s">
        <v>218</v>
      </c>
    </row>
    <row r="18" spans="1:7" ht="15" customHeight="1">
      <c r="A18" s="40" t="s">
        <v>31</v>
      </c>
      <c r="B18" s="75">
        <f>Skmese!H181+Skmese!H189+Skmese!H190</f>
        <v>0</v>
      </c>
      <c r="C18" s="76">
        <f>Skmese!H182</f>
        <v>0</v>
      </c>
      <c r="D18" s="262">
        <f t="shared" si="0"/>
        <v>0</v>
      </c>
      <c r="E18" s="270">
        <f t="shared" si="1"/>
        <v>0</v>
      </c>
      <c r="F18" s="79">
        <f t="shared" si="2"/>
        <v>0</v>
      </c>
      <c r="G18" s="41" t="s">
        <v>43</v>
      </c>
    </row>
    <row r="19" spans="1:7" ht="15" customHeight="1" thickBot="1">
      <c r="A19" s="40" t="s">
        <v>32</v>
      </c>
      <c r="B19" s="258">
        <f>Skmese!H198+Skmese!H206+Skmese!H207</f>
        <v>0</v>
      </c>
      <c r="C19" s="266">
        <f>Skmese!H199</f>
        <v>0</v>
      </c>
      <c r="D19" s="263">
        <f t="shared" si="0"/>
        <v>0</v>
      </c>
      <c r="E19" s="271">
        <f t="shared" si="1"/>
        <v>0</v>
      </c>
      <c r="F19" s="94">
        <f t="shared" si="2"/>
        <v>0</v>
      </c>
      <c r="G19" s="292" t="s">
        <v>219</v>
      </c>
    </row>
    <row r="20" spans="1:7" ht="15" customHeight="1" thickTop="1">
      <c r="A20" s="40"/>
      <c r="B20" s="259">
        <f>SUM(B8:B19)</f>
        <v>0</v>
      </c>
      <c r="C20" s="267">
        <f>SUM(C8:C19)</f>
        <v>0</v>
      </c>
      <c r="D20" s="259">
        <f>SUM(D8:D19)</f>
        <v>0</v>
      </c>
      <c r="E20" s="267">
        <f>SUM(E8:E19)</f>
        <v>0</v>
      </c>
      <c r="F20" s="95">
        <f>SUM(F8:F19)</f>
        <v>0</v>
      </c>
      <c r="G20" s="137"/>
    </row>
    <row r="21" spans="1:7" ht="15" customHeight="1">
      <c r="A21" s="98"/>
      <c r="B21" s="98"/>
      <c r="C21" s="98"/>
      <c r="D21" s="98"/>
      <c r="E21" s="98"/>
      <c r="F21" s="98"/>
      <c r="G21" s="136"/>
    </row>
  </sheetData>
  <sheetProtection password="CCA0" sheet="1" objects="1" scenarios="1" selectLockedCells="1"/>
  <mergeCells count="8">
    <mergeCell ref="B1:G1"/>
    <mergeCell ref="B6:C6"/>
    <mergeCell ref="D6:F6"/>
    <mergeCell ref="B4:F4"/>
    <mergeCell ref="B5:F5"/>
    <mergeCell ref="B2:G2"/>
    <mergeCell ref="B3:G3"/>
    <mergeCell ref="G4:G5"/>
  </mergeCells>
  <phoneticPr fontId="0"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4294967292" verticalDpi="36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5"/>
  <sheetViews>
    <sheetView showGridLines="0" zoomScale="125" zoomScaleNormal="125" zoomScalePageLayoutView="125" workbookViewId="0">
      <selection activeCell="C8" sqref="C8"/>
    </sheetView>
  </sheetViews>
  <sheetFormatPr baseColWidth="10" defaultColWidth="9.1640625" defaultRowHeight="13"/>
  <cols>
    <col min="1" max="1" width="9.1640625" style="37"/>
    <col min="2" max="2" width="33" style="37" customWidth="1"/>
    <col min="3" max="6" width="13.5" style="37" customWidth="1"/>
    <col min="7" max="7" width="22.1640625" style="37" customWidth="1"/>
    <col min="8" max="16384" width="9.1640625" style="37"/>
  </cols>
  <sheetData>
    <row r="1" spans="1:14" ht="14.25" customHeight="1">
      <c r="B1" s="122"/>
      <c r="C1" s="522" t="str">
        <f>Skmese!A1</f>
        <v>Circolo NOI ……………</v>
      </c>
      <c r="D1" s="522"/>
      <c r="E1" s="522"/>
      <c r="F1" s="522"/>
      <c r="G1" s="522"/>
    </row>
    <row r="2" spans="1:14" ht="14.25" customHeight="1">
      <c r="B2" s="122"/>
      <c r="C2" s="522" t="str">
        <f>Skmese!A2</f>
        <v>Indirizzo del circolo (Via piazza e numero)</v>
      </c>
      <c r="D2" s="522"/>
      <c r="E2" s="522"/>
      <c r="F2" s="522"/>
      <c r="G2" s="522"/>
    </row>
    <row r="3" spans="1:14" ht="14.25" customHeight="1">
      <c r="B3" s="122"/>
      <c r="C3" s="522" t="str">
        <f>Skmese!A3</f>
        <v>Cap - Località e provincia</v>
      </c>
      <c r="D3" s="522"/>
      <c r="E3" s="522"/>
      <c r="F3" s="522"/>
      <c r="G3" s="522"/>
    </row>
    <row r="4" spans="1:14" ht="25">
      <c r="B4" s="36"/>
      <c r="C4" s="533" t="s">
        <v>8</v>
      </c>
      <c r="D4" s="533"/>
      <c r="E4" s="533"/>
      <c r="F4" s="533"/>
      <c r="G4" s="97">
        <f>Note!B2</f>
        <v>2019</v>
      </c>
      <c r="N4" s="37">
        <v>1</v>
      </c>
    </row>
    <row r="5" spans="1:14" ht="12.75" customHeight="1" thickBot="1">
      <c r="B5" s="38"/>
      <c r="C5" s="532" t="s">
        <v>177</v>
      </c>
      <c r="D5" s="532"/>
      <c r="E5" s="532"/>
      <c r="F5" s="532"/>
      <c r="G5" s="532"/>
      <c r="N5" s="37">
        <v>2</v>
      </c>
    </row>
    <row r="6" spans="1:14" ht="17" thickBot="1">
      <c r="A6" s="542" t="s">
        <v>0</v>
      </c>
      <c r="B6" s="542" t="s">
        <v>7</v>
      </c>
      <c r="C6" s="544" t="s">
        <v>9</v>
      </c>
      <c r="D6" s="543" t="s">
        <v>178</v>
      </c>
      <c r="E6" s="543"/>
      <c r="F6" s="223" t="s">
        <v>181</v>
      </c>
      <c r="G6" s="546" t="s">
        <v>222</v>
      </c>
      <c r="N6" s="37">
        <v>3</v>
      </c>
    </row>
    <row r="7" spans="1:14" ht="17" thickBot="1">
      <c r="A7" s="542"/>
      <c r="B7" s="542"/>
      <c r="C7" s="545"/>
      <c r="D7" s="221" t="s">
        <v>179</v>
      </c>
      <c r="E7" s="222" t="s">
        <v>180</v>
      </c>
      <c r="F7" s="224" t="s">
        <v>182</v>
      </c>
      <c r="G7" s="547"/>
      <c r="N7" s="37">
        <v>4</v>
      </c>
    </row>
    <row r="8" spans="1:14" ht="28.5" customHeight="1" thickBot="1">
      <c r="A8" s="321" t="s">
        <v>1</v>
      </c>
      <c r="B8" s="220" t="s">
        <v>12</v>
      </c>
      <c r="C8" s="225"/>
      <c r="D8" s="322">
        <v>3500</v>
      </c>
      <c r="E8" s="276">
        <f t="shared" ref="E8:E13" si="0">C8*D8</f>
        <v>0</v>
      </c>
      <c r="F8" s="272">
        <f t="shared" ref="F8:F13" si="1">E8*8%</f>
        <v>0</v>
      </c>
      <c r="G8" s="547"/>
      <c r="N8" s="37">
        <v>5</v>
      </c>
    </row>
    <row r="9" spans="1:14" ht="28.5" customHeight="1" thickBot="1">
      <c r="A9" s="321" t="s">
        <v>2</v>
      </c>
      <c r="B9" s="220" t="s">
        <v>196</v>
      </c>
      <c r="C9" s="225"/>
      <c r="D9" s="322">
        <v>500</v>
      </c>
      <c r="E9" s="276">
        <f t="shared" si="0"/>
        <v>0</v>
      </c>
      <c r="F9" s="272">
        <f t="shared" si="1"/>
        <v>0</v>
      </c>
      <c r="G9" s="547"/>
      <c r="N9" s="37">
        <v>6</v>
      </c>
    </row>
    <row r="10" spans="1:14" ht="28.5" customHeight="1" thickBot="1">
      <c r="A10" s="321" t="s">
        <v>3</v>
      </c>
      <c r="B10" s="220" t="s">
        <v>183</v>
      </c>
      <c r="C10" s="225"/>
      <c r="D10" s="322">
        <v>470</v>
      </c>
      <c r="E10" s="276">
        <f t="shared" si="0"/>
        <v>0</v>
      </c>
      <c r="F10" s="272">
        <f t="shared" si="1"/>
        <v>0</v>
      </c>
      <c r="G10" s="547"/>
      <c r="N10" s="37">
        <v>7</v>
      </c>
    </row>
    <row r="11" spans="1:14" ht="28.5" customHeight="1" thickBot="1">
      <c r="A11" s="321" t="s">
        <v>4</v>
      </c>
      <c r="B11" s="220" t="s">
        <v>197</v>
      </c>
      <c r="C11" s="225"/>
      <c r="D11" s="322">
        <v>1000</v>
      </c>
      <c r="E11" s="276">
        <f t="shared" si="0"/>
        <v>0</v>
      </c>
      <c r="F11" s="272">
        <f t="shared" si="1"/>
        <v>0</v>
      </c>
      <c r="G11" s="547"/>
      <c r="N11" s="37">
        <v>8</v>
      </c>
    </row>
    <row r="12" spans="1:14" ht="28.5" customHeight="1" thickBot="1">
      <c r="A12" s="321" t="s">
        <v>5</v>
      </c>
      <c r="B12" s="323" t="s">
        <v>10</v>
      </c>
      <c r="C12" s="225"/>
      <c r="D12" s="322">
        <v>480</v>
      </c>
      <c r="E12" s="276">
        <f t="shared" si="0"/>
        <v>0</v>
      </c>
      <c r="F12" s="272">
        <f t="shared" si="1"/>
        <v>0</v>
      </c>
      <c r="G12" s="547"/>
      <c r="N12" s="37">
        <v>9</v>
      </c>
    </row>
    <row r="13" spans="1:14" ht="28.5" customHeight="1" thickBot="1">
      <c r="A13" s="321" t="s">
        <v>6</v>
      </c>
      <c r="B13" s="220" t="s">
        <v>11</v>
      </c>
      <c r="C13" s="225"/>
      <c r="D13" s="322">
        <v>1500</v>
      </c>
      <c r="E13" s="276">
        <f t="shared" si="0"/>
        <v>0</v>
      </c>
      <c r="F13" s="273">
        <f t="shared" si="1"/>
        <v>0</v>
      </c>
      <c r="G13" s="547"/>
      <c r="N13" s="37">
        <v>10</v>
      </c>
    </row>
    <row r="14" spans="1:14" s="219" customFormat="1" ht="28.5" customHeight="1" thickBot="1">
      <c r="A14" s="536" t="s">
        <v>221</v>
      </c>
      <c r="B14" s="537"/>
      <c r="C14" s="537"/>
      <c r="D14" s="534" t="s">
        <v>14</v>
      </c>
      <c r="E14" s="535"/>
      <c r="F14" s="274">
        <f>SUM(F8:F13)</f>
        <v>0</v>
      </c>
      <c r="G14" s="275" t="s">
        <v>13</v>
      </c>
    </row>
    <row r="15" spans="1:14" ht="15" customHeight="1">
      <c r="A15" s="538" t="s">
        <v>220</v>
      </c>
      <c r="B15" s="539"/>
      <c r="C15" s="539"/>
      <c r="D15" s="540" t="s">
        <v>223</v>
      </c>
      <c r="E15" s="541"/>
      <c r="F15" s="541"/>
      <c r="G15" s="541"/>
    </row>
  </sheetData>
  <sheetProtection password="CCA0" sheet="1" objects="1" scenarios="1" selectLockedCells="1"/>
  <mergeCells count="14">
    <mergeCell ref="D14:E14"/>
    <mergeCell ref="A14:C14"/>
    <mergeCell ref="A15:C15"/>
    <mergeCell ref="D15:G15"/>
    <mergeCell ref="A6:A7"/>
    <mergeCell ref="B6:B7"/>
    <mergeCell ref="D6:E6"/>
    <mergeCell ref="C6:C7"/>
    <mergeCell ref="G6:G13"/>
    <mergeCell ref="C5:G5"/>
    <mergeCell ref="C4:F4"/>
    <mergeCell ref="C1:G1"/>
    <mergeCell ref="C2:G2"/>
    <mergeCell ref="C3:G3"/>
  </mergeCells>
  <phoneticPr fontId="0" type="noConversion"/>
  <dataValidations count="1">
    <dataValidation type="list" allowBlank="1" showInputMessage="1" showErrorMessage="1" sqref="C8:C13" xr:uid="{00000000-0002-0000-0400-000000000000}">
      <formula1>$N$3:$N$13</formula1>
    </dataValidation>
  </dataValidations>
  <printOptions horizontalCentered="1" verticalCentered="1"/>
  <pageMargins left="0.78740157480314965" right="0.78740157480314965" top="0.98425196850393704" bottom="0.98425196850393704" header="0.51181102362204722" footer="0.51181102362204722"/>
  <pageSetup paperSize="9" orientation="landscape" horizontalDpi="4294967292" verticalDpi="4294967292"/>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S34"/>
  <sheetViews>
    <sheetView showGridLines="0" zoomScale="125" zoomScaleNormal="125" zoomScalePageLayoutView="125" workbookViewId="0">
      <selection activeCell="I9" sqref="I9"/>
    </sheetView>
  </sheetViews>
  <sheetFormatPr baseColWidth="10" defaultColWidth="9.1640625" defaultRowHeight="16"/>
  <cols>
    <col min="1" max="1" width="0.83203125" style="1" customWidth="1"/>
    <col min="2" max="2" width="11.6640625" style="1" customWidth="1"/>
    <col min="3" max="3" width="0.83203125" style="1" customWidth="1"/>
    <col min="4" max="4" width="8.1640625" style="1" customWidth="1"/>
    <col min="5" max="5" width="10.83203125" style="1" customWidth="1"/>
    <col min="6" max="6" width="3.6640625" style="1" customWidth="1"/>
    <col min="7" max="7" width="10.83203125" style="1" customWidth="1"/>
    <col min="8" max="8" width="3.6640625" style="1" customWidth="1"/>
    <col min="9" max="9" width="10.83203125" style="1" customWidth="1"/>
    <col min="10" max="10" width="3.6640625" style="1" customWidth="1"/>
    <col min="11" max="11" width="10.83203125" style="1" customWidth="1"/>
    <col min="12" max="12" width="3.6640625" style="1" customWidth="1"/>
    <col min="13" max="13" width="10.83203125" style="1" customWidth="1"/>
    <col min="14" max="14" width="3.6640625" style="1" customWidth="1"/>
    <col min="15" max="15" width="0.83203125" style="1" customWidth="1"/>
    <col min="16" max="16" width="11" style="1" customWidth="1"/>
    <col min="17" max="17" width="0.83203125" style="1" customWidth="1"/>
    <col min="18" max="18" width="11" style="1" customWidth="1"/>
    <col min="19" max="19" width="0.83203125" style="1" customWidth="1"/>
    <col min="20" max="16384" width="9.1640625" style="1"/>
  </cols>
  <sheetData>
    <row r="1" spans="1:19" ht="9.75" customHeight="1">
      <c r="A1" s="135"/>
      <c r="B1" s="135"/>
      <c r="C1" s="135"/>
      <c r="D1" s="135"/>
      <c r="E1" s="135"/>
      <c r="F1" s="135"/>
      <c r="G1" s="135"/>
      <c r="H1" s="135"/>
      <c r="I1" s="135"/>
      <c r="J1" s="135"/>
      <c r="K1" s="135"/>
      <c r="L1" s="135"/>
      <c r="M1" s="135"/>
      <c r="N1" s="135"/>
      <c r="O1" s="135"/>
      <c r="P1" s="135"/>
      <c r="Q1" s="135"/>
      <c r="R1" s="135"/>
      <c r="S1" s="135"/>
    </row>
    <row r="2" spans="1:19" ht="15.75" customHeight="1">
      <c r="A2" s="135"/>
      <c r="B2" s="553" t="str">
        <f>Note!C1</f>
        <v>Circolo NOI ……………</v>
      </c>
      <c r="C2" s="553"/>
      <c r="D2" s="553"/>
      <c r="E2" s="553"/>
      <c r="F2" s="553"/>
      <c r="G2" s="553"/>
      <c r="H2" s="553"/>
      <c r="I2" s="553"/>
      <c r="J2" s="553"/>
      <c r="K2" s="210" t="s">
        <v>120</v>
      </c>
      <c r="L2" s="556">
        <f>Note!C4</f>
        <v>12345678901</v>
      </c>
      <c r="M2" s="556"/>
      <c r="N2" s="556"/>
      <c r="O2" s="135"/>
      <c r="S2" s="135"/>
    </row>
    <row r="3" spans="1:19" ht="15.75" customHeight="1">
      <c r="A3" s="135"/>
      <c r="B3" s="553" t="str">
        <f>Note!C2</f>
        <v>Indirizzo del circolo (Via piazza e numero)</v>
      </c>
      <c r="C3" s="553"/>
      <c r="D3" s="553"/>
      <c r="E3" s="553"/>
      <c r="F3" s="553"/>
      <c r="G3" s="553"/>
      <c r="H3" s="553"/>
      <c r="I3" s="553"/>
      <c r="J3" s="553"/>
      <c r="K3" s="152"/>
      <c r="L3" s="152"/>
      <c r="M3" s="152"/>
      <c r="N3" s="152"/>
      <c r="O3" s="135"/>
      <c r="S3" s="135"/>
    </row>
    <row r="4" spans="1:19" ht="15.75" customHeight="1">
      <c r="A4" s="135"/>
      <c r="B4" s="553" t="str">
        <f>Note!C3</f>
        <v>Cap - Località e provincia</v>
      </c>
      <c r="C4" s="553"/>
      <c r="D4" s="553"/>
      <c r="E4" s="553"/>
      <c r="F4" s="553"/>
      <c r="G4" s="553"/>
      <c r="H4" s="553"/>
      <c r="I4" s="553"/>
      <c r="J4" s="553"/>
      <c r="K4" s="152"/>
      <c r="L4" s="152"/>
      <c r="M4" s="152"/>
      <c r="N4" s="152"/>
      <c r="O4" s="135"/>
      <c r="S4" s="135"/>
    </row>
    <row r="5" spans="1:19" ht="9.75" customHeight="1">
      <c r="A5" s="135"/>
      <c r="B5" s="135"/>
      <c r="C5" s="135"/>
      <c r="D5" s="135"/>
      <c r="E5" s="135"/>
      <c r="F5" s="135"/>
      <c r="G5" s="135"/>
      <c r="H5" s="135"/>
      <c r="I5" s="135"/>
      <c r="J5" s="135"/>
      <c r="K5" s="135"/>
      <c r="L5" s="135"/>
      <c r="M5" s="135"/>
      <c r="N5" s="135"/>
      <c r="O5" s="135"/>
      <c r="P5" s="135"/>
      <c r="Q5" s="135"/>
      <c r="R5" s="135"/>
      <c r="S5" s="135"/>
    </row>
    <row r="6" spans="1:19" s="218" customFormat="1" ht="19.5" customHeight="1">
      <c r="A6" s="217"/>
      <c r="B6" s="554" t="s">
        <v>159</v>
      </c>
      <c r="C6" s="554"/>
      <c r="D6" s="554"/>
      <c r="E6" s="554"/>
      <c r="F6" s="554"/>
      <c r="G6" s="554"/>
      <c r="H6" s="554"/>
      <c r="I6" s="554"/>
      <c r="J6" s="554"/>
      <c r="K6" s="554"/>
      <c r="L6" s="554"/>
      <c r="M6" s="554"/>
      <c r="N6" s="554"/>
      <c r="O6" s="217"/>
      <c r="P6" s="555">
        <f>Note!B2</f>
        <v>2019</v>
      </c>
      <c r="Q6" s="555"/>
      <c r="R6" s="555"/>
      <c r="S6" s="217"/>
    </row>
    <row r="7" spans="1:19" ht="9.75" customHeight="1">
      <c r="A7" s="135"/>
      <c r="B7" s="135"/>
      <c r="C7" s="135"/>
      <c r="D7" s="135"/>
      <c r="E7" s="135"/>
      <c r="F7" s="135"/>
      <c r="G7" s="135"/>
      <c r="H7" s="135"/>
      <c r="I7" s="135"/>
      <c r="J7" s="135"/>
      <c r="K7" s="211"/>
      <c r="L7" s="211"/>
      <c r="M7" s="211"/>
      <c r="N7" s="211"/>
      <c r="O7" s="135"/>
      <c r="P7" s="135"/>
      <c r="Q7" s="135"/>
      <c r="R7" s="135"/>
      <c r="S7" s="135"/>
    </row>
    <row r="8" spans="1:19" ht="15.75" customHeight="1">
      <c r="A8" s="135"/>
      <c r="B8" s="163" t="s">
        <v>141</v>
      </c>
      <c r="C8" s="135"/>
      <c r="D8" s="184"/>
      <c r="E8" s="548" t="s">
        <v>18</v>
      </c>
      <c r="F8" s="549"/>
      <c r="G8" s="548" t="s">
        <v>276</v>
      </c>
      <c r="H8" s="549"/>
      <c r="I8" s="548" t="s">
        <v>277</v>
      </c>
      <c r="J8" s="549"/>
      <c r="K8" s="548" t="s">
        <v>166</v>
      </c>
      <c r="L8" s="549"/>
      <c r="M8" s="548" t="s">
        <v>303</v>
      </c>
      <c r="N8" s="549"/>
      <c r="O8" s="161"/>
      <c r="P8" s="550" t="s">
        <v>148</v>
      </c>
      <c r="Q8" s="551"/>
      <c r="R8" s="552"/>
      <c r="S8" s="135"/>
    </row>
    <row r="9" spans="1:19" ht="15.75" customHeight="1">
      <c r="A9" s="135"/>
      <c r="B9" s="164" t="s">
        <v>21</v>
      </c>
      <c r="C9" s="135"/>
      <c r="D9" s="185" t="s">
        <v>16</v>
      </c>
      <c r="E9" s="198">
        <f>Prospetto!E7+Prospetto!E8+Prospetto!E9</f>
        <v>0</v>
      </c>
      <c r="F9" s="199"/>
      <c r="G9" s="198">
        <f>Prospetto!C7+Prospetto!C8+Prospetto!C9</f>
        <v>0</v>
      </c>
      <c r="H9" s="199"/>
      <c r="I9" s="277"/>
      <c r="J9" s="203"/>
      <c r="K9" s="200">
        <f>Prospetto!G7+Prospetto!G8+Prospetto!G9</f>
        <v>0</v>
      </c>
      <c r="L9" s="199"/>
      <c r="M9" s="200">
        <f>Prospetto!I7+Prospetto!I8+Prospetto!I9</f>
        <v>0</v>
      </c>
      <c r="N9" s="199"/>
      <c r="O9" s="161"/>
      <c r="P9" s="165" t="s">
        <v>84</v>
      </c>
      <c r="Q9" s="161"/>
      <c r="R9" s="166" t="s">
        <v>84</v>
      </c>
      <c r="S9" s="135"/>
    </row>
    <row r="10" spans="1:19" ht="15.75" customHeight="1">
      <c r="A10" s="135"/>
      <c r="B10" s="164" t="s">
        <v>22</v>
      </c>
      <c r="C10" s="135"/>
      <c r="D10" s="186" t="s">
        <v>50</v>
      </c>
      <c r="E10" s="188">
        <f>E9*F10</f>
        <v>0</v>
      </c>
      <c r="F10" s="189">
        <v>0.5</v>
      </c>
      <c r="G10" s="188">
        <f>G9*H10</f>
        <v>0</v>
      </c>
      <c r="H10" s="189">
        <v>0.5</v>
      </c>
      <c r="I10" s="188">
        <f>I9*J10</f>
        <v>0</v>
      </c>
      <c r="J10" s="204">
        <v>0.33329999999999999</v>
      </c>
      <c r="K10" s="188">
        <f>K9*L10</f>
        <v>0</v>
      </c>
      <c r="L10" s="189">
        <v>0.5</v>
      </c>
      <c r="M10" s="188">
        <f>M9*N10</f>
        <v>0</v>
      </c>
      <c r="N10" s="189">
        <v>0.5</v>
      </c>
      <c r="O10" s="161"/>
      <c r="P10" s="167" t="s">
        <v>154</v>
      </c>
      <c r="Q10" s="168"/>
      <c r="R10" s="169" t="s">
        <v>152</v>
      </c>
      <c r="S10" s="135"/>
    </row>
    <row r="11" spans="1:19" ht="15.75" customHeight="1">
      <c r="A11" s="135"/>
      <c r="B11" s="164" t="s">
        <v>23</v>
      </c>
      <c r="C11" s="135"/>
      <c r="D11" s="187" t="s">
        <v>158</v>
      </c>
      <c r="E11" s="190">
        <f>E9-E10</f>
        <v>0</v>
      </c>
      <c r="F11" s="191">
        <v>0.5</v>
      </c>
      <c r="G11" s="190">
        <f>G9-G10</f>
        <v>0</v>
      </c>
      <c r="H11" s="191">
        <v>0.5</v>
      </c>
      <c r="I11" s="190">
        <f>I9-I10</f>
        <v>0</v>
      </c>
      <c r="J11" s="205">
        <v>0.66659999999999997</v>
      </c>
      <c r="K11" s="192">
        <f>K9-K10</f>
        <v>0</v>
      </c>
      <c r="L11" s="191">
        <v>0.5</v>
      </c>
      <c r="M11" s="192">
        <f>M9-M10</f>
        <v>0</v>
      </c>
      <c r="N11" s="191">
        <v>0.5</v>
      </c>
      <c r="O11" s="161"/>
      <c r="P11" s="173">
        <f>E11+G11+I11</f>
        <v>0</v>
      </c>
      <c r="Q11" s="161"/>
      <c r="R11" s="174">
        <f>K11+M11</f>
        <v>0</v>
      </c>
      <c r="S11" s="135"/>
    </row>
    <row r="12" spans="1:19" ht="9.75" customHeight="1">
      <c r="A12" s="135"/>
      <c r="B12" s="135"/>
      <c r="C12" s="135"/>
      <c r="D12" s="161"/>
      <c r="E12" s="161"/>
      <c r="F12" s="162"/>
      <c r="G12" s="161"/>
      <c r="H12" s="162"/>
      <c r="I12" s="161"/>
      <c r="J12" s="206"/>
      <c r="K12" s="211"/>
      <c r="L12" s="211"/>
      <c r="M12" s="211"/>
      <c r="N12" s="211"/>
      <c r="O12" s="161"/>
      <c r="P12" s="161"/>
      <c r="Q12" s="161"/>
      <c r="R12" s="161"/>
      <c r="S12" s="135"/>
    </row>
    <row r="13" spans="1:19" ht="15.75" customHeight="1">
      <c r="A13" s="135"/>
      <c r="B13" s="163" t="s">
        <v>142</v>
      </c>
      <c r="C13" s="135"/>
      <c r="D13" s="184"/>
      <c r="E13" s="548" t="s">
        <v>18</v>
      </c>
      <c r="F13" s="549"/>
      <c r="G13" s="548" t="s">
        <v>276</v>
      </c>
      <c r="H13" s="549"/>
      <c r="I13" s="548" t="s">
        <v>277</v>
      </c>
      <c r="J13" s="549"/>
      <c r="K13" s="548" t="s">
        <v>166</v>
      </c>
      <c r="L13" s="549"/>
      <c r="M13" s="548" t="s">
        <v>303</v>
      </c>
      <c r="N13" s="549"/>
      <c r="O13" s="161"/>
      <c r="P13" s="550" t="s">
        <v>149</v>
      </c>
      <c r="Q13" s="551"/>
      <c r="R13" s="552"/>
      <c r="S13" s="135"/>
    </row>
    <row r="14" spans="1:19" ht="15.75" customHeight="1">
      <c r="A14" s="135"/>
      <c r="B14" s="164" t="s">
        <v>24</v>
      </c>
      <c r="C14" s="135"/>
      <c r="D14" s="185" t="s">
        <v>16</v>
      </c>
      <c r="E14" s="198">
        <f>Prospetto!E10+Prospetto!E11+Prospetto!E12</f>
        <v>0</v>
      </c>
      <c r="F14" s="199"/>
      <c r="G14" s="198">
        <f>Prospetto!C10+Prospetto!C11+Prospetto!C12</f>
        <v>0</v>
      </c>
      <c r="H14" s="199"/>
      <c r="I14" s="277"/>
      <c r="J14" s="203"/>
      <c r="K14" s="200">
        <f>Prospetto!G10+Prospetto!G11+Prospetto!G12</f>
        <v>0</v>
      </c>
      <c r="L14" s="199"/>
      <c r="M14" s="200">
        <f>Prospetto!I10+Prospetto!I11+Prospetto!I12</f>
        <v>0</v>
      </c>
      <c r="N14" s="199"/>
      <c r="O14" s="161"/>
      <c r="P14" s="170" t="s">
        <v>84</v>
      </c>
      <c r="Q14" s="161"/>
      <c r="R14" s="171" t="s">
        <v>84</v>
      </c>
      <c r="S14" s="135"/>
    </row>
    <row r="15" spans="1:19" ht="15.75" customHeight="1">
      <c r="A15" s="135"/>
      <c r="B15" s="164" t="s">
        <v>25</v>
      </c>
      <c r="C15" s="135"/>
      <c r="D15" s="186" t="s">
        <v>50</v>
      </c>
      <c r="E15" s="188">
        <f>E14*F15</f>
        <v>0</v>
      </c>
      <c r="F15" s="189">
        <v>0.5</v>
      </c>
      <c r="G15" s="188">
        <f>G14*H15</f>
        <v>0</v>
      </c>
      <c r="H15" s="189">
        <v>0.5</v>
      </c>
      <c r="I15" s="188">
        <f>I14*J15</f>
        <v>0</v>
      </c>
      <c r="J15" s="204">
        <v>0.33329999999999999</v>
      </c>
      <c r="K15" s="188">
        <f>K14*L15</f>
        <v>0</v>
      </c>
      <c r="L15" s="189">
        <v>0.5</v>
      </c>
      <c r="M15" s="188">
        <f>M14*N15</f>
        <v>0</v>
      </c>
      <c r="N15" s="189">
        <v>0.5</v>
      </c>
      <c r="O15" s="161"/>
      <c r="P15" s="167" t="s">
        <v>155</v>
      </c>
      <c r="Q15" s="168"/>
      <c r="R15" s="172" t="s">
        <v>153</v>
      </c>
      <c r="S15" s="135"/>
    </row>
    <row r="16" spans="1:19" ht="15.75" customHeight="1">
      <c r="A16" s="135"/>
      <c r="B16" s="164" t="s">
        <v>26</v>
      </c>
      <c r="C16" s="135"/>
      <c r="D16" s="187" t="s">
        <v>158</v>
      </c>
      <c r="E16" s="190">
        <f>E14-E15</f>
        <v>0</v>
      </c>
      <c r="F16" s="191">
        <v>0.5</v>
      </c>
      <c r="G16" s="190">
        <f>G14-G15</f>
        <v>0</v>
      </c>
      <c r="H16" s="191">
        <v>0.5</v>
      </c>
      <c r="I16" s="190">
        <f>I14-I15</f>
        <v>0</v>
      </c>
      <c r="J16" s="205">
        <v>0.66659999999999997</v>
      </c>
      <c r="K16" s="192">
        <f>K14-K15</f>
        <v>0</v>
      </c>
      <c r="L16" s="191">
        <v>0.5</v>
      </c>
      <c r="M16" s="192">
        <f>M14-M15</f>
        <v>0</v>
      </c>
      <c r="N16" s="191">
        <v>0.5</v>
      </c>
      <c r="O16" s="161"/>
      <c r="P16" s="173">
        <f>E16+G16+I16</f>
        <v>0</v>
      </c>
      <c r="Q16" s="161"/>
      <c r="R16" s="174">
        <f>K16+M16</f>
        <v>0</v>
      </c>
      <c r="S16" s="135"/>
    </row>
    <row r="17" spans="1:19" ht="9.75" customHeight="1">
      <c r="A17" s="135"/>
      <c r="B17" s="135"/>
      <c r="C17" s="135"/>
      <c r="D17" s="161"/>
      <c r="E17" s="161"/>
      <c r="F17" s="162"/>
      <c r="G17" s="161"/>
      <c r="H17" s="162"/>
      <c r="I17" s="161"/>
      <c r="J17" s="206"/>
      <c r="K17" s="211"/>
      <c r="L17" s="211"/>
      <c r="M17" s="211"/>
      <c r="N17" s="211"/>
      <c r="O17" s="161"/>
      <c r="P17" s="161"/>
      <c r="Q17" s="161"/>
      <c r="R17" s="161"/>
      <c r="S17" s="135"/>
    </row>
    <row r="18" spans="1:19" ht="15.75" customHeight="1">
      <c r="A18" s="135"/>
      <c r="B18" s="163" t="s">
        <v>143</v>
      </c>
      <c r="C18" s="135"/>
      <c r="D18" s="184"/>
      <c r="E18" s="548" t="s">
        <v>18</v>
      </c>
      <c r="F18" s="549"/>
      <c r="G18" s="548" t="s">
        <v>276</v>
      </c>
      <c r="H18" s="549"/>
      <c r="I18" s="548" t="s">
        <v>277</v>
      </c>
      <c r="J18" s="549"/>
      <c r="K18" s="548" t="s">
        <v>166</v>
      </c>
      <c r="L18" s="549"/>
      <c r="M18" s="548" t="s">
        <v>303</v>
      </c>
      <c r="N18" s="549"/>
      <c r="O18" s="161"/>
      <c r="P18" s="550" t="s">
        <v>150</v>
      </c>
      <c r="Q18" s="551"/>
      <c r="R18" s="552"/>
      <c r="S18" s="135"/>
    </row>
    <row r="19" spans="1:19" ht="15.75" customHeight="1">
      <c r="A19" s="135"/>
      <c r="B19" s="164" t="s">
        <v>27</v>
      </c>
      <c r="C19" s="135"/>
      <c r="D19" s="185" t="s">
        <v>16</v>
      </c>
      <c r="E19" s="198">
        <f>Prospetto!E13+Prospetto!E14+Prospetto!E15</f>
        <v>0</v>
      </c>
      <c r="F19" s="199"/>
      <c r="G19" s="198">
        <f>Prospetto!C13+Prospetto!C14+Prospetto!C15</f>
        <v>0</v>
      </c>
      <c r="H19" s="199"/>
      <c r="I19" s="277"/>
      <c r="J19" s="207"/>
      <c r="K19" s="200">
        <f>Prospetto!G13+Prospetto!G14+Prospetto!G15</f>
        <v>0</v>
      </c>
      <c r="L19" s="201"/>
      <c r="M19" s="200">
        <f>Prospetto!I13+Prospetto!I14+Prospetto!I159</f>
        <v>0</v>
      </c>
      <c r="N19" s="202"/>
      <c r="O19" s="161"/>
      <c r="P19" s="170" t="s">
        <v>84</v>
      </c>
      <c r="Q19" s="161"/>
      <c r="R19" s="171" t="s">
        <v>84</v>
      </c>
      <c r="S19" s="135"/>
    </row>
    <row r="20" spans="1:19" ht="15.75" customHeight="1">
      <c r="A20" s="135"/>
      <c r="B20" s="164" t="s">
        <v>28</v>
      </c>
      <c r="C20" s="135"/>
      <c r="D20" s="186" t="s">
        <v>50</v>
      </c>
      <c r="E20" s="188">
        <f>E19*F20</f>
        <v>0</v>
      </c>
      <c r="F20" s="189">
        <v>0.5</v>
      </c>
      <c r="G20" s="188">
        <f>G19*H20</f>
        <v>0</v>
      </c>
      <c r="H20" s="189">
        <v>0.5</v>
      </c>
      <c r="I20" s="188">
        <f>I19*J20</f>
        <v>0</v>
      </c>
      <c r="J20" s="208">
        <v>0.33329999999999999</v>
      </c>
      <c r="K20" s="188">
        <f>K19*L20</f>
        <v>0</v>
      </c>
      <c r="L20" s="194">
        <v>0.5</v>
      </c>
      <c r="M20" s="188">
        <f>M19*N20</f>
        <v>0</v>
      </c>
      <c r="N20" s="196">
        <v>0.5</v>
      </c>
      <c r="O20" s="161"/>
      <c r="P20" s="167" t="s">
        <v>156</v>
      </c>
      <c r="Q20" s="168"/>
      <c r="R20" s="172" t="s">
        <v>153</v>
      </c>
      <c r="S20" s="135"/>
    </row>
    <row r="21" spans="1:19" ht="15.75" customHeight="1">
      <c r="A21" s="135"/>
      <c r="B21" s="164" t="s">
        <v>29</v>
      </c>
      <c r="C21" s="135"/>
      <c r="D21" s="187" t="s">
        <v>158</v>
      </c>
      <c r="E21" s="190">
        <f>E19-E20</f>
        <v>0</v>
      </c>
      <c r="F21" s="191">
        <v>0.5</v>
      </c>
      <c r="G21" s="190">
        <f>G19-G20</f>
        <v>0</v>
      </c>
      <c r="H21" s="191">
        <v>0.5</v>
      </c>
      <c r="I21" s="190">
        <f>I19-I20</f>
        <v>0</v>
      </c>
      <c r="J21" s="209">
        <v>0.66659999999999997</v>
      </c>
      <c r="K21" s="193">
        <f>K19-K20</f>
        <v>0</v>
      </c>
      <c r="L21" s="195">
        <v>0.5</v>
      </c>
      <c r="M21" s="192">
        <f>M19-M20</f>
        <v>0</v>
      </c>
      <c r="N21" s="197">
        <v>0.5</v>
      </c>
      <c r="O21" s="161"/>
      <c r="P21" s="173">
        <f>E21+G21+I21</f>
        <v>0</v>
      </c>
      <c r="Q21" s="161"/>
      <c r="R21" s="174">
        <f>K21+M21</f>
        <v>0</v>
      </c>
      <c r="S21" s="135"/>
    </row>
    <row r="22" spans="1:19" ht="9.75" customHeight="1">
      <c r="A22" s="135"/>
      <c r="B22" s="135"/>
      <c r="C22" s="135"/>
      <c r="D22" s="161"/>
      <c r="E22" s="161"/>
      <c r="F22" s="162"/>
      <c r="G22" s="161"/>
      <c r="H22" s="162"/>
      <c r="I22" s="161"/>
      <c r="J22" s="206"/>
      <c r="K22" s="212"/>
      <c r="L22" s="213"/>
      <c r="M22" s="213"/>
      <c r="N22" s="214"/>
      <c r="O22" s="161"/>
      <c r="P22" s="161"/>
      <c r="Q22" s="161"/>
      <c r="R22" s="161"/>
      <c r="S22" s="135"/>
    </row>
    <row r="23" spans="1:19" ht="15.75" customHeight="1">
      <c r="A23" s="135"/>
      <c r="B23" s="163" t="s">
        <v>144</v>
      </c>
      <c r="C23" s="135"/>
      <c r="D23" s="184"/>
      <c r="E23" s="548" t="s">
        <v>18</v>
      </c>
      <c r="F23" s="549"/>
      <c r="G23" s="548" t="s">
        <v>276</v>
      </c>
      <c r="H23" s="549"/>
      <c r="I23" s="548" t="s">
        <v>277</v>
      </c>
      <c r="J23" s="549"/>
      <c r="K23" s="548" t="s">
        <v>166</v>
      </c>
      <c r="L23" s="549"/>
      <c r="M23" s="548" t="s">
        <v>303</v>
      </c>
      <c r="N23" s="549"/>
      <c r="O23" s="161"/>
      <c r="P23" s="550" t="s">
        <v>151</v>
      </c>
      <c r="Q23" s="551"/>
      <c r="R23" s="552"/>
      <c r="S23" s="135"/>
    </row>
    <row r="24" spans="1:19" ht="15.75" customHeight="1">
      <c r="A24" s="135"/>
      <c r="B24" s="164" t="s">
        <v>30</v>
      </c>
      <c r="C24" s="135"/>
      <c r="D24" s="185" t="s">
        <v>16</v>
      </c>
      <c r="E24" s="198">
        <f>Prospetto!E16+Prospetto!E17+Prospetto!E18</f>
        <v>0</v>
      </c>
      <c r="F24" s="199"/>
      <c r="G24" s="198">
        <f>Prospetto!C16+Prospetto!C17+Prospetto!C18</f>
        <v>0</v>
      </c>
      <c r="H24" s="199"/>
      <c r="I24" s="277"/>
      <c r="J24" s="203"/>
      <c r="K24" s="200">
        <f>Prospetto!G16+Prospetto!G17+Prospetto!G18</f>
        <v>0</v>
      </c>
      <c r="L24" s="199"/>
      <c r="M24" s="200">
        <f>Prospetto!I16+Prospetto!I17+Prospetto!I18</f>
        <v>0</v>
      </c>
      <c r="N24" s="199"/>
      <c r="O24" s="161"/>
      <c r="P24" s="170" t="s">
        <v>84</v>
      </c>
      <c r="Q24" s="161"/>
      <c r="R24" s="171" t="s">
        <v>84</v>
      </c>
      <c r="S24" s="135"/>
    </row>
    <row r="25" spans="1:19" ht="15.75" customHeight="1">
      <c r="A25" s="135"/>
      <c r="B25" s="164" t="s">
        <v>31</v>
      </c>
      <c r="C25" s="135"/>
      <c r="D25" s="186" t="s">
        <v>50</v>
      </c>
      <c r="E25" s="188">
        <f>E24*F25</f>
        <v>0</v>
      </c>
      <c r="F25" s="189">
        <v>0.5</v>
      </c>
      <c r="G25" s="188">
        <f>G24*H25</f>
        <v>0</v>
      </c>
      <c r="H25" s="189">
        <v>0.5</v>
      </c>
      <c r="I25" s="188">
        <f>I24*J25</f>
        <v>0</v>
      </c>
      <c r="J25" s="204">
        <v>0.33329999999999999</v>
      </c>
      <c r="K25" s="188">
        <f>K24*L25</f>
        <v>0</v>
      </c>
      <c r="L25" s="189">
        <v>0.5</v>
      </c>
      <c r="M25" s="188">
        <f>M24*N25</f>
        <v>0</v>
      </c>
      <c r="N25" s="189">
        <v>0.5</v>
      </c>
      <c r="O25" s="161"/>
      <c r="P25" s="167" t="s">
        <v>157</v>
      </c>
      <c r="Q25" s="168"/>
      <c r="R25" s="172" t="s">
        <v>153</v>
      </c>
      <c r="S25" s="135"/>
    </row>
    <row r="26" spans="1:19" ht="15.75" customHeight="1">
      <c r="A26" s="135"/>
      <c r="B26" s="164" t="s">
        <v>32</v>
      </c>
      <c r="C26" s="135"/>
      <c r="D26" s="187" t="s">
        <v>158</v>
      </c>
      <c r="E26" s="190">
        <f>E24-E25</f>
        <v>0</v>
      </c>
      <c r="F26" s="191">
        <v>0.5</v>
      </c>
      <c r="G26" s="190">
        <f>G24-G25</f>
        <v>0</v>
      </c>
      <c r="H26" s="191">
        <v>0.5</v>
      </c>
      <c r="I26" s="190">
        <f>I24-I25</f>
        <v>0</v>
      </c>
      <c r="J26" s="205">
        <v>0.66659999999999997</v>
      </c>
      <c r="K26" s="192">
        <f>K24-K25</f>
        <v>0</v>
      </c>
      <c r="L26" s="191">
        <v>0.5</v>
      </c>
      <c r="M26" s="192">
        <f>M24-M25</f>
        <v>0</v>
      </c>
      <c r="N26" s="191">
        <v>0.5</v>
      </c>
      <c r="O26" s="161"/>
      <c r="P26" s="173">
        <f>E26+G26+I26</f>
        <v>0</v>
      </c>
      <c r="Q26" s="161"/>
      <c r="R26" s="174">
        <f>K26+M26</f>
        <v>0</v>
      </c>
      <c r="S26" s="135"/>
    </row>
    <row r="27" spans="1:19" ht="9.75" customHeight="1">
      <c r="A27" s="135"/>
      <c r="B27" s="135"/>
      <c r="C27" s="135"/>
      <c r="D27" s="135"/>
      <c r="E27" s="135"/>
      <c r="F27" s="135"/>
      <c r="G27" s="135"/>
      <c r="H27" s="135"/>
      <c r="I27" s="135"/>
      <c r="J27" s="135"/>
      <c r="K27" s="135"/>
      <c r="L27" s="135"/>
      <c r="M27" s="135"/>
      <c r="N27" s="135"/>
      <c r="O27" s="135"/>
      <c r="P27" s="135"/>
      <c r="Q27" s="135"/>
      <c r="R27" s="135"/>
      <c r="S27" s="135"/>
    </row>
    <row r="28" spans="1:19">
      <c r="B28" s="133"/>
      <c r="D28" s="134"/>
      <c r="E28" s="131"/>
      <c r="F28" s="126"/>
      <c r="G28" s="131"/>
      <c r="H28" s="126"/>
      <c r="I28" s="131"/>
      <c r="J28" s="126"/>
      <c r="K28" s="131"/>
      <c r="L28" s="126"/>
      <c r="M28" s="131"/>
      <c r="N28" s="126"/>
      <c r="P28" s="132"/>
      <c r="R28" s="132"/>
    </row>
    <row r="30" spans="1:19" ht="21" customHeight="1"/>
    <row r="31" spans="1:19" ht="15.75" customHeight="1"/>
    <row r="32" spans="1:19" ht="15.75" customHeight="1"/>
    <row r="33" ht="15" customHeight="1"/>
    <row r="34" ht="15" customHeight="1"/>
  </sheetData>
  <sheetProtection password="CCA0" sheet="1" objects="1" scenarios="1" formatColumns="0" selectLockedCells="1"/>
  <mergeCells count="30">
    <mergeCell ref="B3:J3"/>
    <mergeCell ref="B4:J4"/>
    <mergeCell ref="B2:J2"/>
    <mergeCell ref="B6:N6"/>
    <mergeCell ref="P6:R6"/>
    <mergeCell ref="L2:N2"/>
    <mergeCell ref="P8:R8"/>
    <mergeCell ref="E8:F8"/>
    <mergeCell ref="P13:R13"/>
    <mergeCell ref="P18:R18"/>
    <mergeCell ref="P23:R23"/>
    <mergeCell ref="I8:J8"/>
    <mergeCell ref="I13:J13"/>
    <mergeCell ref="I18:J18"/>
    <mergeCell ref="I23:J23"/>
    <mergeCell ref="M8:N8"/>
    <mergeCell ref="K8:L8"/>
    <mergeCell ref="M13:N13"/>
    <mergeCell ref="K23:L23"/>
    <mergeCell ref="M23:N23"/>
    <mergeCell ref="G8:H8"/>
    <mergeCell ref="G18:H18"/>
    <mergeCell ref="E23:F23"/>
    <mergeCell ref="G23:H23"/>
    <mergeCell ref="K13:L13"/>
    <mergeCell ref="M18:N18"/>
    <mergeCell ref="K18:L18"/>
    <mergeCell ref="E13:F13"/>
    <mergeCell ref="G13:H13"/>
    <mergeCell ref="E18:F18"/>
  </mergeCells>
  <phoneticPr fontId="0" type="noConversion"/>
  <printOptions horizontalCentered="1"/>
  <pageMargins left="0.5" right="0.23622047244094491" top="1.04" bottom="0.28000000000000003" header="0.51181102362204722" footer="0.64"/>
  <pageSetup paperSize="9" orientation="landscape" horizontalDpi="4294967292" verticalDpi="4294967292"/>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6"/>
  <sheetViews>
    <sheetView zoomScale="125" zoomScaleNormal="125" zoomScalePageLayoutView="125" workbookViewId="0">
      <selection activeCell="K6" sqref="K6"/>
    </sheetView>
  </sheetViews>
  <sheetFormatPr baseColWidth="10" defaultColWidth="9.1640625" defaultRowHeight="13"/>
  <cols>
    <col min="1" max="1" width="3.5" style="139" customWidth="1"/>
    <col min="2" max="2" width="17.33203125" style="139" customWidth="1"/>
    <col min="3" max="3" width="27.5" style="139" customWidth="1"/>
    <col min="4" max="4" width="9" style="141" customWidth="1"/>
    <col min="5" max="5" width="10" style="142" customWidth="1"/>
    <col min="6" max="6" width="14.5" style="139" customWidth="1"/>
    <col min="7" max="7" width="13.5" style="139" customWidth="1"/>
    <col min="8" max="9" width="10.5" style="139" customWidth="1"/>
    <col min="10" max="16384" width="9.1640625" style="139"/>
  </cols>
  <sheetData>
    <row r="1" spans="1:9" ht="18.75" customHeight="1">
      <c r="A1" s="573"/>
      <c r="B1" s="563" t="str">
        <f>Note!C1</f>
        <v>Circolo NOI ……………</v>
      </c>
      <c r="C1" s="563"/>
      <c r="D1" s="563"/>
      <c r="E1" s="563"/>
      <c r="F1" s="413" t="s">
        <v>192</v>
      </c>
      <c r="G1" s="414">
        <f>Note!C4</f>
        <v>12345678901</v>
      </c>
      <c r="H1" s="575"/>
      <c r="I1" s="577" t="s">
        <v>164</v>
      </c>
    </row>
    <row r="2" spans="1:9" ht="18.75" customHeight="1">
      <c r="A2" s="573"/>
      <c r="B2" s="563" t="str">
        <f>Note!C2</f>
        <v>Indirizzo del circolo (Via piazza e numero)</v>
      </c>
      <c r="C2" s="563"/>
      <c r="D2" s="563"/>
      <c r="E2" s="563"/>
      <c r="F2" s="563"/>
      <c r="G2" s="563"/>
      <c r="H2" s="575"/>
      <c r="I2" s="577"/>
    </row>
    <row r="3" spans="1:9" ht="18.75" customHeight="1" thickBot="1">
      <c r="A3" s="574"/>
      <c r="B3" s="579" t="str">
        <f>Note!C3</f>
        <v>Cap - Località e provincia</v>
      </c>
      <c r="C3" s="579"/>
      <c r="D3" s="579"/>
      <c r="E3" s="579"/>
      <c r="F3" s="579"/>
      <c r="G3" s="579"/>
      <c r="H3" s="576"/>
      <c r="I3" s="578"/>
    </row>
    <row r="4" spans="1:9" ht="23.25" customHeight="1" thickTop="1" thickBot="1">
      <c r="A4" s="570" t="s">
        <v>187</v>
      </c>
      <c r="B4" s="228">
        <f>Note!B2</f>
        <v>2019</v>
      </c>
      <c r="C4" s="179"/>
      <c r="D4" s="181" t="s">
        <v>145</v>
      </c>
      <c r="E4" s="299" t="s">
        <v>225</v>
      </c>
      <c r="F4" s="180" t="s">
        <v>51</v>
      </c>
      <c r="G4" s="181" t="s">
        <v>191</v>
      </c>
      <c r="H4" s="182" t="s">
        <v>189</v>
      </c>
      <c r="I4" s="183" t="s">
        <v>190</v>
      </c>
    </row>
    <row r="5" spans="1:9" ht="15" customHeight="1" thickTop="1">
      <c r="A5" s="571"/>
      <c r="B5" s="229" t="s">
        <v>21</v>
      </c>
      <c r="C5" s="300" t="s">
        <v>36</v>
      </c>
      <c r="D5" s="232">
        <v>6728</v>
      </c>
      <c r="E5" s="293" t="s">
        <v>214</v>
      </c>
      <c r="F5" s="235">
        <f>ISI!F8</f>
        <v>0</v>
      </c>
      <c r="G5" s="243"/>
      <c r="H5" s="176"/>
      <c r="I5" s="177"/>
    </row>
    <row r="6" spans="1:9" ht="15" customHeight="1">
      <c r="A6" s="571"/>
      <c r="B6" s="249" t="s">
        <v>188</v>
      </c>
      <c r="C6" s="301" t="s">
        <v>184</v>
      </c>
      <c r="D6" s="250">
        <v>6728</v>
      </c>
      <c r="E6" s="294" t="s">
        <v>215</v>
      </c>
      <c r="F6" s="236">
        <f>ISIapparecchi!F14</f>
        <v>0</v>
      </c>
      <c r="G6" s="244"/>
      <c r="H6" s="226"/>
      <c r="I6" s="227"/>
    </row>
    <row r="7" spans="1:9" ht="15" customHeight="1">
      <c r="A7" s="571"/>
      <c r="B7" s="230" t="s">
        <v>22</v>
      </c>
      <c r="C7" s="302" t="s">
        <v>36</v>
      </c>
      <c r="D7" s="233">
        <v>6728</v>
      </c>
      <c r="E7" s="294" t="s">
        <v>215</v>
      </c>
      <c r="F7" s="237">
        <f>ISI!F9</f>
        <v>0</v>
      </c>
      <c r="G7" s="245"/>
      <c r="H7" s="138"/>
      <c r="I7" s="178"/>
    </row>
    <row r="8" spans="1:9" ht="15" customHeight="1">
      <c r="A8" s="571"/>
      <c r="B8" s="231" t="s">
        <v>23</v>
      </c>
      <c r="C8" s="303" t="s">
        <v>36</v>
      </c>
      <c r="D8" s="234">
        <v>6728</v>
      </c>
      <c r="E8" s="295" t="s">
        <v>39</v>
      </c>
      <c r="F8" s="238">
        <f>ISI!F10</f>
        <v>0</v>
      </c>
      <c r="G8" s="246"/>
      <c r="H8" s="175"/>
      <c r="I8" s="215"/>
    </row>
    <row r="9" spans="1:9" ht="15" customHeight="1">
      <c r="A9" s="571"/>
      <c r="B9" s="561" t="s">
        <v>160</v>
      </c>
      <c r="C9" s="304" t="s">
        <v>114</v>
      </c>
      <c r="D9" s="248">
        <v>6729</v>
      </c>
      <c r="E9" s="564" t="s">
        <v>33</v>
      </c>
      <c r="F9" s="239">
        <f>IVA!R11</f>
        <v>0</v>
      </c>
      <c r="G9" s="568"/>
      <c r="H9" s="557"/>
      <c r="I9" s="559"/>
    </row>
    <row r="10" spans="1:9" ht="15" customHeight="1" thickBot="1">
      <c r="A10" s="571"/>
      <c r="B10" s="562"/>
      <c r="C10" s="305" t="s">
        <v>186</v>
      </c>
      <c r="D10" s="247">
        <v>6031</v>
      </c>
      <c r="E10" s="565"/>
      <c r="F10" s="240">
        <f>IVA!P11</f>
        <v>0</v>
      </c>
      <c r="G10" s="569"/>
      <c r="H10" s="558"/>
      <c r="I10" s="560"/>
    </row>
    <row r="11" spans="1:9" ht="15" customHeight="1" thickTop="1">
      <c r="A11" s="571"/>
      <c r="B11" s="229" t="s">
        <v>24</v>
      </c>
      <c r="C11" s="300" t="s">
        <v>36</v>
      </c>
      <c r="D11" s="232">
        <v>6728</v>
      </c>
      <c r="E11" s="296" t="s">
        <v>33</v>
      </c>
      <c r="F11" s="235">
        <f>ISI!F11</f>
        <v>0</v>
      </c>
      <c r="G11" s="243"/>
      <c r="H11" s="176"/>
      <c r="I11" s="177"/>
    </row>
    <row r="12" spans="1:9" ht="15" customHeight="1">
      <c r="A12" s="571"/>
      <c r="B12" s="230" t="s">
        <v>25</v>
      </c>
      <c r="C12" s="302" t="s">
        <v>36</v>
      </c>
      <c r="D12" s="233">
        <v>6728</v>
      </c>
      <c r="E12" s="294" t="s">
        <v>216</v>
      </c>
      <c r="F12" s="237">
        <f>ISI!F12</f>
        <v>0</v>
      </c>
      <c r="G12" s="245"/>
      <c r="H12" s="138"/>
      <c r="I12" s="178"/>
    </row>
    <row r="13" spans="1:9" ht="15" customHeight="1">
      <c r="A13" s="571"/>
      <c r="B13" s="231" t="s">
        <v>26</v>
      </c>
      <c r="C13" s="303" t="s">
        <v>36</v>
      </c>
      <c r="D13" s="234">
        <v>6728</v>
      </c>
      <c r="E13" s="297" t="s">
        <v>40</v>
      </c>
      <c r="F13" s="238">
        <f>ISI!F13</f>
        <v>0</v>
      </c>
      <c r="G13" s="246"/>
      <c r="H13" s="175"/>
      <c r="I13" s="215"/>
    </row>
    <row r="14" spans="1:9" ht="15" customHeight="1">
      <c r="A14" s="571"/>
      <c r="B14" s="561" t="s">
        <v>161</v>
      </c>
      <c r="C14" s="304" t="s">
        <v>114</v>
      </c>
      <c r="D14" s="248">
        <v>6729</v>
      </c>
      <c r="E14" s="566" t="s">
        <v>217</v>
      </c>
      <c r="F14" s="239">
        <f>IVA!R16</f>
        <v>0</v>
      </c>
      <c r="G14" s="568"/>
      <c r="H14" s="557"/>
      <c r="I14" s="559"/>
    </row>
    <row r="15" spans="1:9" ht="15" customHeight="1" thickBot="1">
      <c r="A15" s="571"/>
      <c r="B15" s="562"/>
      <c r="C15" s="305" t="s">
        <v>186</v>
      </c>
      <c r="D15" s="247">
        <v>6032</v>
      </c>
      <c r="E15" s="567"/>
      <c r="F15" s="240">
        <f>IVA!P16</f>
        <v>0</v>
      </c>
      <c r="G15" s="569"/>
      <c r="H15" s="558"/>
      <c r="I15" s="560"/>
    </row>
    <row r="16" spans="1:9" ht="15" customHeight="1" thickTop="1">
      <c r="A16" s="571"/>
      <c r="B16" s="229" t="s">
        <v>27</v>
      </c>
      <c r="C16" s="300" t="s">
        <v>36</v>
      </c>
      <c r="D16" s="232">
        <v>6728</v>
      </c>
      <c r="E16" s="293" t="s">
        <v>217</v>
      </c>
      <c r="F16" s="235">
        <f>ISI!F14</f>
        <v>0</v>
      </c>
      <c r="G16" s="243"/>
      <c r="H16" s="176"/>
      <c r="I16" s="177"/>
    </row>
    <row r="17" spans="1:9" ht="15" customHeight="1">
      <c r="A17" s="571"/>
      <c r="B17" s="230" t="s">
        <v>28</v>
      </c>
      <c r="C17" s="302" t="s">
        <v>36</v>
      </c>
      <c r="D17" s="233">
        <v>6728</v>
      </c>
      <c r="E17" s="298" t="s">
        <v>41</v>
      </c>
      <c r="F17" s="237">
        <f>ISI!F15</f>
        <v>0</v>
      </c>
      <c r="G17" s="245"/>
      <c r="H17" s="138"/>
      <c r="I17" s="178"/>
    </row>
    <row r="18" spans="1:9" ht="15" customHeight="1">
      <c r="A18" s="571"/>
      <c r="B18" s="231" t="s">
        <v>29</v>
      </c>
      <c r="C18" s="303" t="s">
        <v>36</v>
      </c>
      <c r="D18" s="234">
        <v>6728</v>
      </c>
      <c r="E18" s="295" t="s">
        <v>42</v>
      </c>
      <c r="F18" s="238">
        <f>ISI!F16</f>
        <v>0</v>
      </c>
      <c r="G18" s="246"/>
      <c r="H18" s="175"/>
      <c r="I18" s="215"/>
    </row>
    <row r="19" spans="1:9" ht="15" customHeight="1">
      <c r="A19" s="571"/>
      <c r="B19" s="561" t="s">
        <v>162</v>
      </c>
      <c r="C19" s="304" t="s">
        <v>114</v>
      </c>
      <c r="D19" s="248">
        <v>6729</v>
      </c>
      <c r="E19" s="564" t="s">
        <v>218</v>
      </c>
      <c r="F19" s="239">
        <f>IVA!R21</f>
        <v>0</v>
      </c>
      <c r="G19" s="568"/>
      <c r="H19" s="557"/>
      <c r="I19" s="559"/>
    </row>
    <row r="20" spans="1:9" ht="15" customHeight="1" thickBot="1">
      <c r="A20" s="571"/>
      <c r="B20" s="562"/>
      <c r="C20" s="305" t="s">
        <v>186</v>
      </c>
      <c r="D20" s="247">
        <v>6033</v>
      </c>
      <c r="E20" s="565"/>
      <c r="F20" s="240">
        <f>IVA!P21</f>
        <v>0</v>
      </c>
      <c r="G20" s="569"/>
      <c r="H20" s="558"/>
      <c r="I20" s="560"/>
    </row>
    <row r="21" spans="1:9" ht="15" customHeight="1" thickTop="1">
      <c r="A21" s="571"/>
      <c r="B21" s="229" t="s">
        <v>30</v>
      </c>
      <c r="C21" s="300" t="s">
        <v>36</v>
      </c>
      <c r="D21" s="232">
        <v>6728</v>
      </c>
      <c r="E21" s="296" t="s">
        <v>218</v>
      </c>
      <c r="F21" s="235">
        <f>ISI!F17</f>
        <v>0</v>
      </c>
      <c r="G21" s="243"/>
      <c r="H21" s="176"/>
      <c r="I21" s="177"/>
    </row>
    <row r="22" spans="1:9" ht="15" customHeight="1">
      <c r="A22" s="571"/>
      <c r="B22" s="230" t="s">
        <v>31</v>
      </c>
      <c r="C22" s="302" t="s">
        <v>36</v>
      </c>
      <c r="D22" s="233">
        <v>6728</v>
      </c>
      <c r="E22" s="294" t="s">
        <v>43</v>
      </c>
      <c r="F22" s="237">
        <f>ISI!F18</f>
        <v>0</v>
      </c>
      <c r="G22" s="245"/>
      <c r="H22" s="138"/>
      <c r="I22" s="178"/>
    </row>
    <row r="23" spans="1:9" ht="15" customHeight="1">
      <c r="A23" s="571"/>
      <c r="B23" s="231" t="s">
        <v>32</v>
      </c>
      <c r="C23" s="303" t="s">
        <v>36</v>
      </c>
      <c r="D23" s="234">
        <v>6728</v>
      </c>
      <c r="E23" s="297" t="s">
        <v>224</v>
      </c>
      <c r="F23" s="238">
        <f>ISI!F19</f>
        <v>0</v>
      </c>
      <c r="G23" s="246"/>
      <c r="H23" s="175"/>
      <c r="I23" s="215"/>
    </row>
    <row r="24" spans="1:9" ht="15" customHeight="1">
      <c r="A24" s="571"/>
      <c r="B24" s="561" t="s">
        <v>163</v>
      </c>
      <c r="C24" s="304" t="s">
        <v>114</v>
      </c>
      <c r="D24" s="248">
        <v>6729</v>
      </c>
      <c r="E24" s="566" t="s">
        <v>214</v>
      </c>
      <c r="F24" s="241">
        <f>IVA!R26</f>
        <v>0</v>
      </c>
      <c r="G24" s="568"/>
      <c r="H24" s="557"/>
      <c r="I24" s="559"/>
    </row>
    <row r="25" spans="1:9" s="140" customFormat="1" ht="15" customHeight="1" thickBot="1">
      <c r="A25" s="572"/>
      <c r="B25" s="562"/>
      <c r="C25" s="305" t="s">
        <v>186</v>
      </c>
      <c r="D25" s="247">
        <v>6034</v>
      </c>
      <c r="E25" s="567"/>
      <c r="F25" s="242">
        <f>IVA!P26</f>
        <v>0</v>
      </c>
      <c r="G25" s="569"/>
      <c r="H25" s="558"/>
      <c r="I25" s="560"/>
    </row>
    <row r="26" spans="1:9" ht="14" thickTop="1"/>
  </sheetData>
  <sheetProtection password="CCA0" sheet="1" objects="1" scenarios="1" selectLockedCells="1"/>
  <mergeCells count="27">
    <mergeCell ref="A4:A25"/>
    <mergeCell ref="A1:A3"/>
    <mergeCell ref="H1:H3"/>
    <mergeCell ref="I1:I3"/>
    <mergeCell ref="B2:G2"/>
    <mergeCell ref="B3:G3"/>
    <mergeCell ref="G24:G25"/>
    <mergeCell ref="H24:H25"/>
    <mergeCell ref="I9:I10"/>
    <mergeCell ref="B9:B10"/>
    <mergeCell ref="G19:G20"/>
    <mergeCell ref="H19:H20"/>
    <mergeCell ref="I19:I20"/>
    <mergeCell ref="B14:B15"/>
    <mergeCell ref="B19:B20"/>
    <mergeCell ref="G14:G15"/>
    <mergeCell ref="H14:H15"/>
    <mergeCell ref="I24:I25"/>
    <mergeCell ref="B24:B25"/>
    <mergeCell ref="B1:E1"/>
    <mergeCell ref="E9:E10"/>
    <mergeCell ref="E14:E15"/>
    <mergeCell ref="E19:E20"/>
    <mergeCell ref="E24:E25"/>
    <mergeCell ref="G9:G10"/>
    <mergeCell ref="H9:H10"/>
    <mergeCell ref="I14:I15"/>
  </mergeCells>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60" verticalDpi="36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1"/>
  <sheetViews>
    <sheetView showGridLines="0" topLeftCell="A3" zoomScale="125" zoomScaleNormal="125" zoomScalePageLayoutView="125" workbookViewId="0">
      <selection activeCell="B24" sqref="B24"/>
    </sheetView>
  </sheetViews>
  <sheetFormatPr baseColWidth="10" defaultColWidth="9.1640625" defaultRowHeight="16"/>
  <cols>
    <col min="1" max="1" width="38" style="1" customWidth="1"/>
    <col min="2" max="2" width="9.1640625" style="1"/>
    <col min="3" max="3" width="14.83203125" style="1" customWidth="1"/>
    <col min="4" max="4" width="5.5" style="1" customWidth="1"/>
    <col min="5" max="5" width="15.5" style="1" customWidth="1"/>
    <col min="6" max="16384" width="9.1640625" style="1"/>
  </cols>
  <sheetData>
    <row r="1" spans="1:5" ht="60.75" customHeight="1" thickTop="1" thickBot="1">
      <c r="A1" s="590"/>
      <c r="B1" s="591"/>
    </row>
    <row r="2" spans="1:5" ht="19.5" customHeight="1" thickTop="1"/>
    <row r="3" spans="1:5" ht="19.5" customHeight="1">
      <c r="A3" s="597" t="str">
        <f>Note!C1</f>
        <v>Circolo NOI ……………</v>
      </c>
      <c r="B3" s="597"/>
    </row>
    <row r="4" spans="1:5" ht="19.5" customHeight="1">
      <c r="A4" s="595" t="str">
        <f>Note!C2</f>
        <v>Indirizzo del circolo (Via piazza e numero)</v>
      </c>
      <c r="B4" s="595"/>
    </row>
    <row r="5" spans="1:5" ht="19.5" customHeight="1">
      <c r="A5" s="595" t="str">
        <f>Note!C3</f>
        <v>Cap - Località e provincia</v>
      </c>
      <c r="B5" s="595"/>
    </row>
    <row r="6" spans="1:5" ht="19.5" customHeight="1">
      <c r="A6" s="596" t="s">
        <v>120</v>
      </c>
      <c r="B6" s="596"/>
    </row>
    <row r="7" spans="1:5" ht="18" customHeight="1">
      <c r="A7" s="592">
        <f>Note!C4</f>
        <v>12345678901</v>
      </c>
      <c r="B7" s="592"/>
    </row>
    <row r="8" spans="1:5" customFormat="1" ht="18" customHeight="1">
      <c r="D8" s="598" t="s">
        <v>133</v>
      </c>
      <c r="E8" s="598"/>
    </row>
    <row r="9" spans="1:5">
      <c r="D9" s="123" t="s">
        <v>134</v>
      </c>
    </row>
    <row r="10" spans="1:5" ht="18">
      <c r="D10" s="593"/>
      <c r="E10" s="593"/>
    </row>
    <row r="11" spans="1:5">
      <c r="D11" s="123" t="s">
        <v>122</v>
      </c>
    </row>
    <row r="12" spans="1:5" ht="18">
      <c r="D12" s="594"/>
      <c r="E12" s="594"/>
    </row>
    <row r="16" spans="1:5">
      <c r="B16" s="306" t="s">
        <v>121</v>
      </c>
      <c r="C16" s="599"/>
      <c r="D16" s="599"/>
      <c r="E16" s="599"/>
    </row>
    <row r="17" spans="1:5">
      <c r="B17" s="599"/>
      <c r="C17" s="599"/>
      <c r="D17" s="599"/>
      <c r="E17" s="599"/>
    </row>
    <row r="18" spans="1:5">
      <c r="B18" s="599"/>
      <c r="C18" s="599"/>
      <c r="D18" s="599"/>
      <c r="E18" s="599"/>
    </row>
    <row r="19" spans="1:5">
      <c r="B19" s="307" t="s">
        <v>226</v>
      </c>
      <c r="C19" s="599"/>
      <c r="D19" s="599"/>
      <c r="E19" s="599"/>
    </row>
    <row r="20" spans="1:5">
      <c r="B20" s="307" t="s">
        <v>227</v>
      </c>
      <c r="C20" s="599"/>
      <c r="D20" s="599"/>
      <c r="E20" s="599"/>
    </row>
    <row r="23" spans="1:5">
      <c r="A23" s="310" t="s">
        <v>124</v>
      </c>
      <c r="B23" s="310" t="s">
        <v>135</v>
      </c>
      <c r="C23" s="310" t="s">
        <v>136</v>
      </c>
      <c r="D23" s="310" t="s">
        <v>138</v>
      </c>
      <c r="E23" s="310" t="s">
        <v>137</v>
      </c>
    </row>
    <row r="24" spans="1:5">
      <c r="A24" s="311"/>
      <c r="B24" s="312"/>
      <c r="C24" s="313"/>
      <c r="D24" s="314">
        <v>0.1</v>
      </c>
      <c r="E24" s="315">
        <f>B24*C24</f>
        <v>0</v>
      </c>
    </row>
    <row r="25" spans="1:5">
      <c r="A25" s="311"/>
      <c r="B25" s="312"/>
      <c r="C25" s="313"/>
      <c r="D25" s="314">
        <v>0.1</v>
      </c>
      <c r="E25" s="315">
        <f>B25*C25</f>
        <v>0</v>
      </c>
    </row>
    <row r="26" spans="1:5">
      <c r="A26" s="311"/>
      <c r="B26" s="312"/>
      <c r="C26" s="313"/>
      <c r="D26" s="314">
        <v>0.22</v>
      </c>
      <c r="E26" s="315">
        <f>B26*C26</f>
        <v>0</v>
      </c>
    </row>
    <row r="27" spans="1:5">
      <c r="A27" s="311"/>
      <c r="B27" s="312"/>
      <c r="C27" s="313"/>
      <c r="D27" s="314">
        <v>0.22</v>
      </c>
      <c r="E27" s="315">
        <f>B27*C27</f>
        <v>0</v>
      </c>
    </row>
    <row r="28" spans="1:5">
      <c r="A28" s="580"/>
      <c r="B28" s="580"/>
      <c r="C28" s="580"/>
      <c r="D28" s="580"/>
      <c r="E28" s="580"/>
    </row>
    <row r="29" spans="1:5">
      <c r="A29" s="580"/>
      <c r="B29" s="580"/>
      <c r="C29" s="580"/>
      <c r="D29" s="580"/>
      <c r="E29" s="580"/>
    </row>
    <row r="30" spans="1:5">
      <c r="A30" s="580"/>
      <c r="B30" s="580"/>
      <c r="C30" s="580"/>
      <c r="D30" s="580"/>
      <c r="E30" s="580"/>
    </row>
    <row r="32" spans="1:5">
      <c r="A32" s="130"/>
    </row>
    <row r="33" spans="1:5">
      <c r="A33" s="130"/>
      <c r="B33" s="128" t="s">
        <v>139</v>
      </c>
      <c r="C33" s="584" t="s">
        <v>20</v>
      </c>
      <c r="D33" s="585"/>
      <c r="E33" s="308">
        <f>E24+E25</f>
        <v>0</v>
      </c>
    </row>
    <row r="34" spans="1:5">
      <c r="A34" s="130"/>
      <c r="B34" s="129">
        <v>0.1</v>
      </c>
      <c r="C34" s="586" t="s">
        <v>16</v>
      </c>
      <c r="D34" s="587"/>
      <c r="E34" s="124">
        <f>E33*B34</f>
        <v>0</v>
      </c>
    </row>
    <row r="35" spans="1:5">
      <c r="A35" s="130"/>
      <c r="B35" s="128" t="s">
        <v>139</v>
      </c>
      <c r="C35" s="584" t="s">
        <v>20</v>
      </c>
      <c r="D35" s="585"/>
      <c r="E35" s="308">
        <f>E26+E27</f>
        <v>0</v>
      </c>
    </row>
    <row r="36" spans="1:5">
      <c r="A36" s="130"/>
      <c r="B36" s="129">
        <v>0.22</v>
      </c>
      <c r="C36" s="586" t="s">
        <v>16</v>
      </c>
      <c r="D36" s="587"/>
      <c r="E36" s="124">
        <f>E35*B36</f>
        <v>0</v>
      </c>
    </row>
    <row r="37" spans="1:5">
      <c r="A37" s="130"/>
      <c r="C37" s="125"/>
      <c r="D37" s="126"/>
      <c r="E37" s="127"/>
    </row>
    <row r="38" spans="1:5">
      <c r="A38" s="130"/>
      <c r="B38" s="588" t="s">
        <v>140</v>
      </c>
      <c r="C38" s="584" t="s">
        <v>20</v>
      </c>
      <c r="D38" s="585"/>
      <c r="E38" s="308">
        <f>E33+E35</f>
        <v>0</v>
      </c>
    </row>
    <row r="39" spans="1:5">
      <c r="A39" s="130"/>
      <c r="B39" s="589"/>
      <c r="C39" s="586" t="s">
        <v>16</v>
      </c>
      <c r="D39" s="587"/>
      <c r="E39" s="124">
        <f>E34+E36</f>
        <v>0</v>
      </c>
    </row>
    <row r="40" spans="1:5">
      <c r="A40" s="130"/>
    </row>
    <row r="41" spans="1:5" ht="29.25" customHeight="1">
      <c r="A41" s="130"/>
      <c r="B41" s="581" t="s">
        <v>119</v>
      </c>
      <c r="C41" s="582"/>
      <c r="D41" s="583"/>
      <c r="E41" s="309">
        <f>E38+E39</f>
        <v>0</v>
      </c>
    </row>
  </sheetData>
  <sheetProtection password="CCA0" sheet="1" objects="1" scenarios="1" selectLockedCells="1"/>
  <mergeCells count="25">
    <mergeCell ref="A1:B1"/>
    <mergeCell ref="A28:E28"/>
    <mergeCell ref="A7:B7"/>
    <mergeCell ref="D10:E10"/>
    <mergeCell ref="D12:E12"/>
    <mergeCell ref="A4:B4"/>
    <mergeCell ref="A5:B5"/>
    <mergeCell ref="A6:B6"/>
    <mergeCell ref="A3:B3"/>
    <mergeCell ref="D8:E8"/>
    <mergeCell ref="C16:E16"/>
    <mergeCell ref="B17:E17"/>
    <mergeCell ref="B18:E18"/>
    <mergeCell ref="C19:E19"/>
    <mergeCell ref="C20:E20"/>
    <mergeCell ref="A29:E29"/>
    <mergeCell ref="A30:E30"/>
    <mergeCell ref="B41:D41"/>
    <mergeCell ref="C33:D33"/>
    <mergeCell ref="C34:D34"/>
    <mergeCell ref="C35:D35"/>
    <mergeCell ref="C36:D36"/>
    <mergeCell ref="C38:D38"/>
    <mergeCell ref="C39:D39"/>
    <mergeCell ref="B38:B39"/>
  </mergeCells>
  <phoneticPr fontId="0" type="noConversion"/>
  <printOptions horizontalCentered="1"/>
  <pageMargins left="0.78740157480314965" right="0.78740157480314965" top="0.71" bottom="0.98425196850393704" header="0.51181102362204722" footer="0.51181102362204722"/>
  <pageSetup paperSize="9" orientation="portrait" horizontalDpi="360" verticalDpi="36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3"/>
  <sheetViews>
    <sheetView showGridLines="0" view="pageLayout" workbookViewId="0">
      <selection activeCell="C13" sqref="C13"/>
    </sheetView>
  </sheetViews>
  <sheetFormatPr baseColWidth="10" defaultColWidth="9.1640625" defaultRowHeight="14"/>
  <cols>
    <col min="1" max="1" width="39.83203125" style="2" customWidth="1"/>
    <col min="2" max="4" width="15.6640625" style="2" customWidth="1"/>
    <col min="5" max="16384" width="9.1640625" style="2"/>
  </cols>
  <sheetData>
    <row r="1" spans="1:4" ht="10.5" customHeight="1">
      <c r="A1" s="602" t="s">
        <v>65</v>
      </c>
      <c r="B1" s="603"/>
      <c r="C1" s="603"/>
      <c r="D1" s="600" t="s">
        <v>198</v>
      </c>
    </row>
    <row r="2" spans="1:4" ht="10.5" customHeight="1">
      <c r="A2" s="604"/>
      <c r="B2" s="605"/>
      <c r="C2" s="605"/>
      <c r="D2" s="601"/>
    </row>
    <row r="3" spans="1:4">
      <c r="A3" s="15" t="s">
        <v>64</v>
      </c>
      <c r="B3" s="16"/>
      <c r="C3" s="80">
        <f>Skmese!J214+Skmese!J219+Skmese!J220+Skmese!J221+Skmese!J222+Skmese!J223+Skmese!J224+Skmese!J225</f>
        <v>0</v>
      </c>
      <c r="D3" s="81">
        <f>ROUND(C3,)</f>
        <v>0</v>
      </c>
    </row>
    <row r="4" spans="1:4">
      <c r="A4" s="278" t="s">
        <v>34</v>
      </c>
      <c r="B4" s="279">
        <v>0.97</v>
      </c>
      <c r="C4" s="80">
        <f>D3*97%</f>
        <v>0</v>
      </c>
      <c r="D4" s="81">
        <f>ROUND(C4,)</f>
        <v>0</v>
      </c>
    </row>
    <row r="5" spans="1:4" ht="17.25" customHeight="1">
      <c r="A5" s="17" t="s">
        <v>45</v>
      </c>
      <c r="B5" s="280">
        <v>0.03</v>
      </c>
      <c r="C5" s="11" t="s">
        <v>20</v>
      </c>
      <c r="D5" s="82">
        <f>D3-D4</f>
        <v>0</v>
      </c>
    </row>
    <row r="6" spans="1:4" s="3" customFormat="1" ht="17.25" customHeight="1">
      <c r="A6" s="19" t="s">
        <v>53</v>
      </c>
      <c r="B6" s="20"/>
      <c r="C6" s="5">
        <v>100000</v>
      </c>
      <c r="D6" s="83">
        <f>ROUND(C6,)</f>
        <v>100000</v>
      </c>
    </row>
    <row r="7" spans="1:4" s="3" customFormat="1" ht="17.25" customHeight="1">
      <c r="A7" s="21"/>
      <c r="B7" s="22"/>
      <c r="C7" s="18" t="s">
        <v>199</v>
      </c>
      <c r="D7" s="84">
        <f>SUM(D5:D6)</f>
        <v>100000</v>
      </c>
    </row>
    <row r="8" spans="1:4" ht="17.25" customHeight="1">
      <c r="A8" s="151" t="s">
        <v>200</v>
      </c>
      <c r="B8" s="290">
        <v>0.27500000000000002</v>
      </c>
      <c r="C8" s="86">
        <f>D7*B8</f>
        <v>27500.000000000004</v>
      </c>
      <c r="D8" s="85">
        <f>ROUND(C8,)</f>
        <v>27500</v>
      </c>
    </row>
    <row r="9" spans="1:4" ht="9" customHeight="1">
      <c r="C9" s="4"/>
      <c r="D9" s="4"/>
    </row>
    <row r="10" spans="1:4" ht="10.5" customHeight="1">
      <c r="A10" s="602" t="s">
        <v>66</v>
      </c>
      <c r="B10" s="603"/>
      <c r="C10" s="603"/>
      <c r="D10" s="600" t="s">
        <v>17</v>
      </c>
    </row>
    <row r="11" spans="1:4" ht="10.5" customHeight="1">
      <c r="A11" s="604"/>
      <c r="B11" s="605"/>
      <c r="C11" s="605"/>
      <c r="D11" s="601"/>
    </row>
    <row r="12" spans="1:4" ht="17.25" customHeight="1">
      <c r="A12" s="23" t="s">
        <v>62</v>
      </c>
      <c r="B12" s="24"/>
      <c r="C12" s="25"/>
      <c r="D12" s="87">
        <f>D7</f>
        <v>100000</v>
      </c>
    </row>
    <row r="13" spans="1:4" ht="15" customHeight="1">
      <c r="A13" s="19" t="s">
        <v>54</v>
      </c>
      <c r="B13" s="20"/>
      <c r="C13" s="88"/>
      <c r="D13" s="89">
        <f>ROUND(C13,)</f>
        <v>0</v>
      </c>
    </row>
    <row r="14" spans="1:4" ht="15" customHeight="1">
      <c r="A14" s="19" t="s">
        <v>169</v>
      </c>
      <c r="B14" s="20"/>
      <c r="C14" s="88"/>
      <c r="D14" s="89">
        <f>ROUND(C14,)</f>
        <v>0</v>
      </c>
    </row>
    <row r="15" spans="1:4" ht="15" customHeight="1">
      <c r="A15" s="19" t="s">
        <v>55</v>
      </c>
      <c r="B15" s="20"/>
      <c r="C15" s="88"/>
      <c r="D15" s="89">
        <f>ROUND(C15,)</f>
        <v>0</v>
      </c>
    </row>
    <row r="16" spans="1:4" ht="15" customHeight="1">
      <c r="A16" s="19" t="s">
        <v>67</v>
      </c>
      <c r="B16" s="20"/>
      <c r="C16" s="216"/>
      <c r="D16" s="89">
        <f>ROUND(C16,)</f>
        <v>0</v>
      </c>
    </row>
    <row r="17" spans="1:6" ht="15" customHeight="1">
      <c r="A17" s="19" t="s">
        <v>56</v>
      </c>
      <c r="B17" s="20"/>
      <c r="C17" s="88"/>
      <c r="D17" s="89">
        <f>ROUND(C17,)</f>
        <v>0</v>
      </c>
    </row>
    <row r="18" spans="1:6" ht="17.25" customHeight="1">
      <c r="A18" s="26" t="s">
        <v>61</v>
      </c>
      <c r="B18" s="20"/>
      <c r="C18" s="28"/>
      <c r="D18" s="12"/>
    </row>
    <row r="19" spans="1:6" ht="15" customHeight="1">
      <c r="A19" s="19" t="s">
        <v>58</v>
      </c>
      <c r="B19" s="20"/>
      <c r="C19" s="88"/>
      <c r="D19" s="90">
        <f>ROUND(C19*-1,)</f>
        <v>0</v>
      </c>
    </row>
    <row r="20" spans="1:6" ht="15" customHeight="1">
      <c r="A20" s="19" t="s">
        <v>59</v>
      </c>
      <c r="B20" s="20"/>
      <c r="C20" s="88"/>
      <c r="D20" s="90">
        <f>ROUND(C20*-1,)</f>
        <v>0</v>
      </c>
    </row>
    <row r="21" spans="1:6" ht="15" customHeight="1">
      <c r="A21" s="19" t="s">
        <v>60</v>
      </c>
      <c r="B21" s="20"/>
      <c r="C21" s="88"/>
      <c r="D21" s="90">
        <f>ROUND(C21*-1,)</f>
        <v>0</v>
      </c>
    </row>
    <row r="22" spans="1:6" ht="17.25" customHeight="1">
      <c r="A22" s="26"/>
      <c r="B22" s="27"/>
      <c r="C22" s="18" t="s">
        <v>57</v>
      </c>
      <c r="D22" s="91">
        <f>SUM(D12:D21)</f>
        <v>100000</v>
      </c>
    </row>
    <row r="23" spans="1:6" ht="17.25" customHeight="1">
      <c r="A23" s="71"/>
      <c r="B23" s="27"/>
      <c r="C23" s="72" t="s">
        <v>211</v>
      </c>
      <c r="D23" s="92">
        <f>IF(D22&lt;7350,D22,IF(D22&lt;180759.91,7350,IF(D22&lt;180834.91,5500,IF(D22&lt;180909.91,3700,IF(D22&lt;180984.91,1850,0)))))</f>
        <v>7350</v>
      </c>
    </row>
    <row r="24" spans="1:6" ht="17.25" customHeight="1">
      <c r="A24" s="26"/>
      <c r="B24" s="27"/>
      <c r="C24" s="18" t="s">
        <v>115</v>
      </c>
      <c r="D24" s="91">
        <f>D22-D23</f>
        <v>92650</v>
      </c>
    </row>
    <row r="25" spans="1:6" ht="17.25" customHeight="1">
      <c r="A25" s="29" t="s">
        <v>86</v>
      </c>
      <c r="B25" s="73">
        <v>3.9E-2</v>
      </c>
      <c r="C25" s="86">
        <f>D24*B25</f>
        <v>3613.35</v>
      </c>
      <c r="D25" s="85">
        <f>ROUND(C25,)</f>
        <v>3613</v>
      </c>
    </row>
    <row r="26" spans="1:6" s="30" customFormat="1" ht="9" customHeight="1"/>
    <row r="27" spans="1:6" s="30" customFormat="1" ht="9" customHeight="1"/>
    <row r="28" spans="1:6" s="13" customFormat="1">
      <c r="A28" s="31" t="s">
        <v>82</v>
      </c>
      <c r="B28" s="32" t="s">
        <v>84</v>
      </c>
      <c r="C28" s="33" t="s">
        <v>198</v>
      </c>
      <c r="D28" s="14" t="s">
        <v>83</v>
      </c>
    </row>
    <row r="29" spans="1:6" s="13" customFormat="1" ht="18">
      <c r="A29" s="34" t="s">
        <v>170</v>
      </c>
      <c r="B29" s="35"/>
      <c r="C29" s="281"/>
      <c r="D29" s="93">
        <f>D8*C29</f>
        <v>0</v>
      </c>
      <c r="F29" s="318"/>
    </row>
    <row r="30" spans="1:6" s="13" customFormat="1" ht="12.75" customHeight="1">
      <c r="A30" s="614" t="s">
        <v>171</v>
      </c>
      <c r="B30" s="608">
        <v>2001</v>
      </c>
      <c r="C30" s="610">
        <v>0.4</v>
      </c>
      <c r="D30" s="612">
        <f>D29*C30</f>
        <v>0</v>
      </c>
    </row>
    <row r="31" spans="1:6" s="13" customFormat="1" ht="12.75" customHeight="1">
      <c r="A31" s="615"/>
      <c r="B31" s="609"/>
      <c r="C31" s="611"/>
      <c r="D31" s="613"/>
    </row>
    <row r="32" spans="1:6" s="13" customFormat="1" ht="12.75" customHeight="1">
      <c r="A32" s="606" t="s">
        <v>172</v>
      </c>
      <c r="B32" s="608">
        <v>2002</v>
      </c>
      <c r="C32" s="610">
        <v>0.6</v>
      </c>
      <c r="D32" s="612">
        <f>D29*C32</f>
        <v>0</v>
      </c>
    </row>
    <row r="33" spans="1:6" s="13" customFormat="1" ht="12.75" customHeight="1">
      <c r="A33" s="607"/>
      <c r="B33" s="609"/>
      <c r="C33" s="611"/>
      <c r="D33" s="613"/>
      <c r="F33" s="319"/>
    </row>
    <row r="34" spans="1:6" s="13" customFormat="1"/>
    <row r="35" spans="1:6" s="13" customFormat="1"/>
    <row r="36" spans="1:6" s="13" customFormat="1">
      <c r="A36" s="31" t="s">
        <v>82</v>
      </c>
      <c r="B36" s="32" t="s">
        <v>84</v>
      </c>
      <c r="C36" s="33" t="s">
        <v>17</v>
      </c>
      <c r="D36" s="14" t="s">
        <v>83</v>
      </c>
    </row>
    <row r="37" spans="1:6" s="30" customFormat="1" ht="18">
      <c r="A37" s="34" t="s">
        <v>170</v>
      </c>
      <c r="B37" s="35"/>
      <c r="C37" s="281"/>
      <c r="D37" s="93">
        <f>D25*C37</f>
        <v>0</v>
      </c>
    </row>
    <row r="38" spans="1:6" s="30" customFormat="1" ht="12.75" customHeight="1">
      <c r="A38" s="614" t="s">
        <v>173</v>
      </c>
      <c r="B38" s="608">
        <v>3812</v>
      </c>
      <c r="C38" s="610">
        <v>0.4</v>
      </c>
      <c r="D38" s="612">
        <f>D37*C38</f>
        <v>0</v>
      </c>
    </row>
    <row r="39" spans="1:6" s="30" customFormat="1" ht="12.75" customHeight="1">
      <c r="A39" s="615"/>
      <c r="B39" s="609"/>
      <c r="C39" s="611"/>
      <c r="D39" s="613"/>
    </row>
    <row r="40" spans="1:6" s="30" customFormat="1" ht="12.75" customHeight="1">
      <c r="A40" s="606" t="s">
        <v>85</v>
      </c>
      <c r="B40" s="608">
        <v>3813</v>
      </c>
      <c r="C40" s="610">
        <v>0.6</v>
      </c>
      <c r="D40" s="612">
        <f>D37*C40</f>
        <v>0</v>
      </c>
    </row>
    <row r="41" spans="1:6" s="30" customFormat="1" ht="12.75" customHeight="1">
      <c r="A41" s="607"/>
      <c r="B41" s="609"/>
      <c r="C41" s="611"/>
      <c r="D41" s="613"/>
    </row>
    <row r="42" spans="1:6" s="30" customFormat="1"/>
    <row r="43" spans="1:6">
      <c r="F43" s="320"/>
    </row>
  </sheetData>
  <sheetProtection password="CCA0" sheet="1" objects="1" scenarios="1" selectLockedCells="1"/>
  <mergeCells count="20">
    <mergeCell ref="D38:D39"/>
    <mergeCell ref="C40:C41"/>
    <mergeCell ref="D40:D41"/>
    <mergeCell ref="A40:A41"/>
    <mergeCell ref="A38:A39"/>
    <mergeCell ref="B38:B39"/>
    <mergeCell ref="B40:B41"/>
    <mergeCell ref="C38:C39"/>
    <mergeCell ref="D10:D11"/>
    <mergeCell ref="D1:D2"/>
    <mergeCell ref="A1:C2"/>
    <mergeCell ref="A10:C11"/>
    <mergeCell ref="A32:A33"/>
    <mergeCell ref="B32:B33"/>
    <mergeCell ref="C32:C33"/>
    <mergeCell ref="D32:D33"/>
    <mergeCell ref="A30:A31"/>
    <mergeCell ref="B30:B31"/>
    <mergeCell ref="C30:C31"/>
    <mergeCell ref="D30:D31"/>
  </mergeCells>
  <phoneticPr fontId="0" type="noConversion"/>
  <printOptions horizontalCentered="1" verticalCentered="1"/>
  <pageMargins left="0.24" right="0.28999999999999998" top="0.51181102362204722" bottom="0.51181102362204722" header="0.51181102362204722" footer="0.51181102362204722"/>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10</vt:i4>
      </vt:variant>
      <vt:variant>
        <vt:lpstr>Intervalli denominati</vt:lpstr>
      </vt:variant>
      <vt:variant>
        <vt:i4>10</vt:i4>
      </vt:variant>
    </vt:vector>
  </HeadingPairs>
  <TitlesOfParts>
    <vt:vector size="20" baseType="lpstr">
      <vt:lpstr>Note</vt:lpstr>
      <vt:lpstr>Skmese</vt:lpstr>
      <vt:lpstr>Prospetto</vt:lpstr>
      <vt:lpstr>ISI</vt:lpstr>
      <vt:lpstr>ISIapparecchi</vt:lpstr>
      <vt:lpstr>IVA</vt:lpstr>
      <vt:lpstr>F24</vt:lpstr>
      <vt:lpstr>Fattura</vt:lpstr>
      <vt:lpstr>Ires Irap</vt:lpstr>
      <vt:lpstr>Ravved.</vt:lpstr>
      <vt:lpstr>'F24'!Area_stampa</vt:lpstr>
      <vt:lpstr>Fattura!Area_stampa</vt:lpstr>
      <vt:lpstr>'Ires Irap'!Area_stampa</vt:lpstr>
      <vt:lpstr>ISI!Area_stampa</vt:lpstr>
      <vt:lpstr>ISIapparecchi!Area_stampa</vt:lpstr>
      <vt:lpstr>IVA!Area_stampa</vt:lpstr>
      <vt:lpstr>Note!Area_stampa</vt:lpstr>
      <vt:lpstr>Skmese!Area_stampa</vt:lpstr>
      <vt:lpstr>IVA!Titoli_stampa</vt:lpstr>
      <vt:lpstr>Skmese!Titoli_stampa</vt:lpstr>
    </vt:vector>
  </TitlesOfParts>
  <Company>VERDARI S.n.c.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Tarcisio Verdari</dc:creator>
  <cp:lastModifiedBy>Enrico Verdari</cp:lastModifiedBy>
  <cp:lastPrinted>2015-01-18T08:27:00Z</cp:lastPrinted>
  <dcterms:created xsi:type="dcterms:W3CDTF">2000-07-03T04:52:17Z</dcterms:created>
  <dcterms:modified xsi:type="dcterms:W3CDTF">2019-03-12T07:41:06Z</dcterms:modified>
</cp:coreProperties>
</file>